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https://kairn.sharepoint.com/sites/Kairn/Documents partages/01-PROJETS/24-I-UP8-PAS-passerelle_UP8/05-ING-CONCEPTION/06-DPGF/"/>
    </mc:Choice>
  </mc:AlternateContent>
  <xr:revisionPtr revIDLastSave="198" documentId="8_{5BF59A58-514A-4C86-915E-28E8F49CEBF5}" xr6:coauthVersionLast="47" xr6:coauthVersionMax="47" xr10:uidLastSave="{EA6267E9-2E93-4140-BCC3-FA35DCA38603}"/>
  <bookViews>
    <workbookView xWindow="28680" yWindow="-5130" windowWidth="29040" windowHeight="15840" tabRatio="619" xr2:uid="{4A111737-5C4C-4322-89CB-204037328570}"/>
  </bookViews>
  <sheets>
    <sheet name="DPGF LOT3 CM" sheetId="5" r:id="rId1"/>
  </sheets>
  <definedNames>
    <definedName name="_xlnm.Print_Titles" localSheetId="0">'DPGF LOT3 CM'!$1:$11</definedName>
    <definedName name="_xlnm.Print_Area" localSheetId="0">'DPGF LOT3 CM'!$A$2:$U$146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76" i="5" l="1"/>
  <c r="Q77" i="5"/>
  <c r="Q78" i="5"/>
  <c r="Q79" i="5"/>
  <c r="Q80" i="5"/>
  <c r="Q81" i="5"/>
  <c r="Q82" i="5"/>
  <c r="Q83" i="5"/>
  <c r="Q84" i="5"/>
  <c r="Q89" i="5"/>
  <c r="Q90" i="5"/>
  <c r="Q91" i="5"/>
  <c r="Q92" i="5"/>
  <c r="Q93" i="5"/>
  <c r="Q94" i="5"/>
  <c r="Q95" i="5"/>
  <c r="Q96" i="5"/>
  <c r="Q97" i="5"/>
  <c r="Q98" i="5"/>
  <c r="Q99" i="5"/>
  <c r="Q105" i="5"/>
  <c r="Q112" i="5"/>
  <c r="Q102" i="5"/>
  <c r="Q103" i="5"/>
  <c r="Q104" i="5"/>
  <c r="Q88" i="5"/>
  <c r="Q75" i="5"/>
  <c r="Q71" i="5"/>
  <c r="Q64" i="5"/>
  <c r="Q39" i="5"/>
  <c r="Q38" i="5"/>
  <c r="Q34" i="5"/>
  <c r="Q31" i="5"/>
  <c r="Q27" i="5"/>
  <c r="Q19" i="5"/>
  <c r="Q16" i="5"/>
  <c r="Q117" i="5"/>
  <c r="L117" i="5"/>
  <c r="Q116" i="5"/>
  <c r="L116" i="5"/>
  <c r="Q115" i="5"/>
  <c r="L115" i="5"/>
  <c r="Q114" i="5"/>
  <c r="L114" i="5"/>
  <c r="Q113" i="5"/>
  <c r="L113" i="5"/>
  <c r="L112" i="5"/>
  <c r="Q111" i="5"/>
  <c r="L111" i="5"/>
  <c r="Q110" i="5"/>
  <c r="L110" i="5"/>
  <c r="Q109" i="5"/>
  <c r="L109" i="5"/>
  <c r="Q108" i="5"/>
  <c r="L108" i="5"/>
  <c r="Q107" i="5"/>
  <c r="L107" i="5"/>
  <c r="Q106" i="5"/>
  <c r="L106" i="5"/>
  <c r="L105" i="5"/>
  <c r="L104" i="5"/>
  <c r="L103" i="5"/>
  <c r="L102" i="5"/>
  <c r="Q101" i="5"/>
  <c r="L101" i="5"/>
  <c r="Q100" i="5"/>
  <c r="L100" i="5"/>
  <c r="L99" i="5"/>
  <c r="L98" i="5"/>
  <c r="L97" i="5"/>
  <c r="L96" i="5"/>
  <c r="L95" i="5"/>
  <c r="L94" i="5"/>
  <c r="L93" i="5"/>
  <c r="L92" i="5"/>
  <c r="L91" i="5"/>
  <c r="L90" i="5"/>
  <c r="L89" i="5"/>
  <c r="L88" i="5"/>
  <c r="Q87" i="5"/>
  <c r="L87" i="5"/>
  <c r="Q86" i="5"/>
  <c r="L86" i="5"/>
  <c r="Q85" i="5"/>
  <c r="L85" i="5"/>
  <c r="L84" i="5"/>
  <c r="L83" i="5"/>
  <c r="L82" i="5"/>
  <c r="L81" i="5"/>
  <c r="L80" i="5"/>
  <c r="L79" i="5"/>
  <c r="L78" i="5"/>
  <c r="L77" i="5"/>
  <c r="L76" i="5"/>
  <c r="L75" i="5"/>
  <c r="Q74" i="5"/>
  <c r="L74" i="5"/>
  <c r="Q73" i="5"/>
  <c r="L73" i="5"/>
  <c r="Q72" i="5"/>
  <c r="L72" i="5"/>
  <c r="L71" i="5"/>
  <c r="L70" i="5"/>
  <c r="Q66" i="5"/>
  <c r="L66" i="5"/>
  <c r="Q65" i="5"/>
  <c r="L65" i="5"/>
  <c r="L64" i="5"/>
  <c r="Q63" i="5"/>
  <c r="L63" i="5"/>
  <c r="Q62" i="5"/>
  <c r="L62" i="5"/>
  <c r="Q61" i="5"/>
  <c r="L61" i="5"/>
  <c r="Q60" i="5"/>
  <c r="L60" i="5"/>
  <c r="Q59" i="5"/>
  <c r="L59" i="5"/>
  <c r="Q58" i="5"/>
  <c r="L58" i="5"/>
  <c r="Q57" i="5"/>
  <c r="L57" i="5"/>
  <c r="Q56" i="5"/>
  <c r="L56" i="5"/>
  <c r="Q55" i="5"/>
  <c r="L55" i="5"/>
  <c r="Q54" i="5"/>
  <c r="L54" i="5"/>
  <c r="Q53" i="5"/>
  <c r="L53" i="5"/>
  <c r="L52" i="5"/>
  <c r="Q48" i="5"/>
  <c r="L48" i="5"/>
  <c r="L47" i="5"/>
  <c r="L46" i="5"/>
  <c r="L42" i="5"/>
  <c r="Q41" i="5"/>
  <c r="L41" i="5"/>
  <c r="Q40" i="5"/>
  <c r="L40" i="5"/>
  <c r="L39" i="5"/>
  <c r="L38" i="5"/>
  <c r="Q37" i="5"/>
  <c r="L37" i="5"/>
  <c r="Q36" i="5"/>
  <c r="L36" i="5"/>
  <c r="Q35" i="5"/>
  <c r="L35" i="5"/>
  <c r="L34" i="5"/>
  <c r="Q33" i="5"/>
  <c r="L33" i="5"/>
  <c r="Q32" i="5"/>
  <c r="L32" i="5"/>
  <c r="L31" i="5"/>
  <c r="Q30" i="5"/>
  <c r="L30" i="5"/>
  <c r="Q29" i="5"/>
  <c r="L29" i="5"/>
  <c r="Q28" i="5"/>
  <c r="L28" i="5"/>
  <c r="L27" i="5"/>
  <c r="Q26" i="5"/>
  <c r="L26" i="5"/>
  <c r="L25" i="5"/>
  <c r="L24" i="5"/>
  <c r="L23" i="5"/>
  <c r="Q22" i="5"/>
  <c r="L22" i="5"/>
  <c r="Q21" i="5"/>
  <c r="L21" i="5"/>
  <c r="Q20" i="5"/>
  <c r="L20" i="5"/>
  <c r="L19" i="5"/>
  <c r="Q18" i="5"/>
  <c r="L18" i="5"/>
  <c r="Q17" i="5"/>
  <c r="L17" i="5"/>
  <c r="L16" i="5"/>
  <c r="L15" i="5"/>
  <c r="G13" i="5"/>
  <c r="Q119" i="5" l="1"/>
  <c r="Q68" i="5"/>
  <c r="P42" i="5" l="1"/>
  <c r="Q42" i="5" s="1"/>
  <c r="Q44" i="5" s="1"/>
  <c r="P47" i="5"/>
  <c r="Q47" i="5" s="1"/>
  <c r="Q50" i="5" s="1"/>
  <c r="Q124" i="5" l="1"/>
  <c r="Q125" i="5" l="1"/>
  <c r="Q126"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tc={3B9B1D9E-CBA1-4A7A-A1EE-D8590D5C7FBC}</author>
  </authors>
  <commentList>
    <comment ref="P42" authorId="0" shapeId="0" xr:uid="{3B9B1D9E-CBA1-4A7A-A1EE-D8590D5C7FB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La plage de la somme doit être mis à jour pour chaque lot</t>
      </text>
    </comment>
  </commentList>
</comments>
</file>

<file path=xl/sharedStrings.xml><?xml version="1.0" encoding="utf-8"?>
<sst xmlns="http://schemas.openxmlformats.org/spreadsheetml/2006/main" count="277" uniqueCount="160">
  <si>
    <t>ml</t>
  </si>
  <si>
    <t>u</t>
  </si>
  <si>
    <t>Total HT</t>
  </si>
  <si>
    <t>Prix unitaire HT</t>
  </si>
  <si>
    <t xml:space="preserve">TOTAL HT </t>
  </si>
  <si>
    <t>TVA 20%</t>
  </si>
  <si>
    <t>TOTAL TTC</t>
  </si>
  <si>
    <t>m2</t>
  </si>
  <si>
    <t>KAIRN</t>
  </si>
  <si>
    <t>Sous-total</t>
  </si>
  <si>
    <t>ens</t>
  </si>
  <si>
    <t>Article</t>
  </si>
  <si>
    <t>Lot</t>
  </si>
  <si>
    <t>Propreté du chantier</t>
  </si>
  <si>
    <t>Travaux préparatoires</t>
  </si>
  <si>
    <t>Etude géotechnique G3</t>
  </si>
  <si>
    <t>Levage</t>
  </si>
  <si>
    <t>LOTS</t>
  </si>
  <si>
    <t>kg</t>
  </si>
  <si>
    <t xml:space="preserve">§ </t>
  </si>
  <si>
    <t>Intitulé</t>
  </si>
  <si>
    <t>Installation de chantier</t>
  </si>
  <si>
    <t>État des lieux - Huissier</t>
  </si>
  <si>
    <t>Taxes de voirie, démarches administratives</t>
  </si>
  <si>
    <t>Base vie</t>
  </si>
  <si>
    <t>Panneaux de chantier, signalisation, clôture</t>
  </si>
  <si>
    <t>Echafaudages</t>
  </si>
  <si>
    <t>pm</t>
  </si>
  <si>
    <t>Aire de lavage</t>
  </si>
  <si>
    <t>Nettoyage des zones de travail communes</t>
  </si>
  <si>
    <t>Acces et circulations</t>
  </si>
  <si>
    <t>Gestion des accès et circulations</t>
  </si>
  <si>
    <t>Escaliers provisoires</t>
  </si>
  <si>
    <t>Branchements de chantier</t>
  </si>
  <si>
    <t>Branchement electrique</t>
  </si>
  <si>
    <t>Branchement en eau</t>
  </si>
  <si>
    <t>Protection des ouvrages</t>
  </si>
  <si>
    <t>Etudes techniques</t>
  </si>
  <si>
    <t>Etudes d'exécution</t>
  </si>
  <si>
    <t>Eclairage de chantier</t>
  </si>
  <si>
    <t>xxx</t>
  </si>
  <si>
    <t>x</t>
  </si>
  <si>
    <t>Panneau de chantier</t>
  </si>
  <si>
    <t>Clôture</t>
  </si>
  <si>
    <t>Signalisation</t>
  </si>
  <si>
    <t>Gestion des déchets, bennes à gravois</t>
  </si>
  <si>
    <t>Branchement égout provisoire</t>
  </si>
  <si>
    <t>/j</t>
  </si>
  <si>
    <t>Installations de chantier et frais généraux</t>
  </si>
  <si>
    <t>LOT 3</t>
  </si>
  <si>
    <t>Serrurerie</t>
  </si>
  <si>
    <t>CFO-CFA / Éclairage</t>
  </si>
  <si>
    <t>Passerelle nord</t>
  </si>
  <si>
    <t>Passerelle sud</t>
  </si>
  <si>
    <t>Escalier nord</t>
  </si>
  <si>
    <t>Appui du tablier</t>
  </si>
  <si>
    <t>signalisation provisoire</t>
  </si>
  <si>
    <t>Amortisseur dynamique accordé</t>
  </si>
  <si>
    <t>m²</t>
  </si>
  <si>
    <t>Reprise des liaisons poteaux / massif maçonné de l'escalier</t>
  </si>
  <si>
    <t>Reprise des appuis pour liberer les dilatations horizontales</t>
  </si>
  <si>
    <t>Garde-corps</t>
  </si>
  <si>
    <t>Charpente métallique</t>
  </si>
  <si>
    <t>Reprise de peinture sur profilés existant</t>
  </si>
  <si>
    <t>Remplacement 2 poutres de tablier IPE160 par IPE240</t>
  </si>
  <si>
    <t>Rajout de 2 contreventements en V HEA140</t>
  </si>
  <si>
    <t>files 3  et 6</t>
  </si>
  <si>
    <t>Revetement tablier</t>
  </si>
  <si>
    <t>Passerelle de liaison ascenseur neuf: Charpente / serrurerie</t>
  </si>
  <si>
    <t>Appuis passerelle de liaison</t>
  </si>
  <si>
    <t>Appuis sur la membrure basse passerelle Sud</t>
  </si>
  <si>
    <t>Appuis sur maçonnerie côté ascenseur</t>
  </si>
  <si>
    <t>Poutres de rives HEA240</t>
  </si>
  <si>
    <t>équivalent membrure basse de la passerelle Sud</t>
  </si>
  <si>
    <t>Poutres de tablier IPE160</t>
  </si>
  <si>
    <t>Contreventement</t>
  </si>
  <si>
    <t>avec valorisation de la structure metallique sur une filiére de réemploie</t>
  </si>
  <si>
    <t>Dépose des pannes de toiture IPE80 et supports de pannes IPE100 pour pose de la nouvelle couverture</t>
  </si>
  <si>
    <t>Renforts montants HEA120</t>
  </si>
  <si>
    <t>Renforts montants HEA100</t>
  </si>
  <si>
    <t>Peinture des nouveaux profilés (thermolocage)</t>
  </si>
  <si>
    <t>files 6 et 16</t>
  </si>
  <si>
    <t>files 7, 8, 14 et 15</t>
  </si>
  <si>
    <t>Sablage et peinture antirouille sur 50% de la surface des poutres du tablier, contreventement du tablier  et des entretoises du tablier</t>
  </si>
  <si>
    <t>Peinture thermolaquée</t>
  </si>
  <si>
    <t>Rajout 2 poutres de tablier IPE160</t>
  </si>
  <si>
    <t>assemblage sur acier galvanisé</t>
  </si>
  <si>
    <t>Tôle</t>
  </si>
  <si>
    <t>Remplissage garde-corps</t>
  </si>
  <si>
    <t>Sablage et peinture antirouille sur 100% de la surface des poutres du tablier et des entretoises du tablier</t>
  </si>
  <si>
    <t>Reprise de peinture tôle sous face de tablier</t>
  </si>
  <si>
    <t>Sablage et peinture antirouille sur 100% de la surface de la sous-face du tablier</t>
  </si>
  <si>
    <t>Sablage et peinture antirouille sur 100% de la surface des poutres du tablier, contreventement du tablier  et des entretoises du tablier</t>
  </si>
  <si>
    <t>non nécessaire (classe III)</t>
  </si>
  <si>
    <t>Avec valorisation de la structure metallique sur une filiére de réemploi</t>
  </si>
  <si>
    <r>
      <t xml:space="preserve">Renforts des profilés existants en finition </t>
    </r>
    <r>
      <rPr>
        <sz val="9"/>
        <color rgb="FFFF0000"/>
        <rFont val="Avenir Next LT Pro Light"/>
        <family val="2"/>
      </rPr>
      <t>galvanisée</t>
    </r>
  </si>
  <si>
    <t>Lot archi</t>
  </si>
  <si>
    <t>Remplacement du revetement existant</t>
  </si>
  <si>
    <t>Appuis encastrés sur limon galvanisé existant</t>
  </si>
  <si>
    <t>Peinture profilés existants et reprise de la boulonnerie corrodée</t>
  </si>
  <si>
    <t>Peinture / Ravalement</t>
  </si>
  <si>
    <t>Ascenseur : Équipement</t>
  </si>
  <si>
    <t>Etanchéité, revêtement bituminé</t>
  </si>
  <si>
    <t>Lot GO</t>
  </si>
  <si>
    <t>Grue automotrice 35 t, Nacelle</t>
  </si>
  <si>
    <t>lot installation de chantier</t>
  </si>
  <si>
    <t>Moyens de levage spécifiques</t>
  </si>
  <si>
    <t>Nacelles</t>
  </si>
  <si>
    <t>au lot GO</t>
  </si>
  <si>
    <t>Au lot serurerie</t>
  </si>
  <si>
    <t>dilatation libre : 2 corbeaux avec appuis glissant (néoprène)</t>
  </si>
  <si>
    <t>Remplacement des palées d'appuis  pour renfort et reprise des charges de manière axée</t>
  </si>
  <si>
    <t>Dépose des palés avec poteaux HEA 160</t>
  </si>
  <si>
    <t>Nouvelles des palés d'appuis avec poteaux HEA240 et contreventement</t>
  </si>
  <si>
    <t>Compte prorata</t>
  </si>
  <si>
    <t xml:space="preserve">
pour l'ascenseur uniquement</t>
  </si>
  <si>
    <r>
      <t xml:space="preserve">Aux lots concernés
</t>
    </r>
    <r>
      <rPr>
        <sz val="9"/>
        <rFont val="Avenir Next LT Pro"/>
        <family val="2"/>
      </rPr>
      <t>Démarches administratives à chiffrer</t>
    </r>
    <r>
      <rPr>
        <sz val="9"/>
        <color rgb="FFFF0000"/>
        <rFont val="Avenir Next LT Pro"/>
        <family val="2"/>
      </rPr>
      <t xml:space="preserve">
</t>
    </r>
    <r>
      <rPr>
        <b/>
        <sz val="9"/>
        <rFont val="Avenir Next LT Pro"/>
        <family val="2"/>
      </rPr>
      <t>Taxes de voirie à chiffrer mais à écrire dans la colonne "Commentaires entreprises" en particupiler concernant l'avenue de stalingrad (non inclus dans le chiffrage global)</t>
    </r>
  </si>
  <si>
    <t>Aux lots concernés : montant inclus dans les prestations</t>
  </si>
  <si>
    <t>lot installation de chantier, consomation au compte prorata</t>
  </si>
  <si>
    <t>lot installation de chantier, mise en décharge au compte prorata</t>
  </si>
  <si>
    <t>pour le lot CM uniquement</t>
  </si>
  <si>
    <t>Coordination avec le lot GO</t>
  </si>
  <si>
    <t xml:space="preserve">Reprise  assemblages uniquement  ( trous oblongs…) ,reprise de l'enrobé  au lot GO </t>
  </si>
  <si>
    <t>Peinture des nouveaux profilés de renfort (thermolocage)</t>
  </si>
  <si>
    <t>Passerelles : renforts charpente</t>
  </si>
  <si>
    <t>Etaiement avant intervention</t>
  </si>
  <si>
    <t>Etaiement simple</t>
  </si>
  <si>
    <t>Etaiement avec vérinage pour travail sur les appuis et remise en charge</t>
  </si>
  <si>
    <t>Amenée, mise en place et  replis des étaiements</t>
  </si>
  <si>
    <t xml:space="preserve">Passerelles Sud et escalier Nord, prix de location </t>
  </si>
  <si>
    <t>Passerelle Nord, 
prix de location</t>
  </si>
  <si>
    <t>mois</t>
  </si>
  <si>
    <t>Tranche</t>
  </si>
  <si>
    <t>Installation de chantier commune</t>
  </si>
  <si>
    <t>Gros-œuvre /  VRD</t>
  </si>
  <si>
    <t>Numéro de lot</t>
  </si>
  <si>
    <t>2bis</t>
  </si>
  <si>
    <t xml:space="preserve">Reprise  assemblages uniquement  (trous oblongs, appuis néoprènes…) ,reprise de l'enrobé  au lot GO </t>
  </si>
  <si>
    <t xml:space="preserve">Reprise des appuis pour mise en place d'une stabilisation transversale et supprimer les charges verticales sur la maçonnerie et  </t>
  </si>
  <si>
    <t>Non necessaire d'apres sondage (absence de liaison existante)</t>
  </si>
  <si>
    <t>Serrurerie / Métallerie - Garde-corps passerelles existantes + bancs en sous-face</t>
  </si>
  <si>
    <t>Couverture toile</t>
  </si>
  <si>
    <t>Ind A</t>
  </si>
  <si>
    <t>UP8-PAS - Rénovation de la passerelle extérieure</t>
  </si>
  <si>
    <t>Mise à la terre</t>
  </si>
  <si>
    <t xml:space="preserve">Sablage et peinture antirouille sur 100% de la surface de la sous-face du tablier </t>
  </si>
  <si>
    <t>au lot Electricité</t>
  </si>
  <si>
    <t>DCE</t>
  </si>
  <si>
    <t>Serrurerie / Métallerie - Garde-corps passerelle de liaison et escaliers neufs, casquette pour ascenseur</t>
  </si>
  <si>
    <t>Serrurerie / Métallerie - Sécurisation et mise en conformité</t>
  </si>
  <si>
    <t>Serrurerie / Métallerie - Rénovation des mains courantes, gardes-corps métalliques, cassettes metalliques ascenseur existant</t>
  </si>
  <si>
    <t>Gros-œuvre /  Enrobé</t>
  </si>
  <si>
    <t>Charpente métallique- passerelle de liaison</t>
  </si>
  <si>
    <t>3bis</t>
  </si>
  <si>
    <t>Décomposition des Prix Globale et Forfaitaire DPGF</t>
  </si>
  <si>
    <t>L'entreprise vérifiera toutes les quantités et dimensions indiquées sur le bordereau qui sont données à titre indicatif. Il lui appartient de faire tous les changements de quantités selon son propre relevé sur les documents du dossier de consultation et sur site si cela s'avère possible.
Aucune plus-value ne sera accordée en cas d'augmentation des quantités ou des diamètres indiquées, ni en cas de mauvaise interprétation du présent document.
L'entreprise remplira les prix unitaires de toutes les lignes du bordereau, même pour les quantités qu'elle considère nulles.
La présente offre est considérée globale et forfaitaire. Il appartiendra à l'entreprise de se rapporter aux documents de l'appel d'offre pour réaliser son offre et tenir compte de toutes les spécificités des équipements (pose et description).
L'entreprise se doit de répondre sur le présent bordereau. Elle est en droit d'ajouter ou de modifier le bordereau pour préciser son offre mais fera apparaître les modifications en rouge.
Avant de répondre à cet appel d'offre et dans le cas des réhabilitations ou rénovation, l'entreprise réalisera une visite sur place pour appréhender l'opération et ses difficultés.</t>
  </si>
  <si>
    <t xml:space="preserve">TOTAL </t>
  </si>
  <si>
    <t>Quantité entreprise</t>
  </si>
  <si>
    <t>Commentaires MOE</t>
  </si>
  <si>
    <t>Commentaires Entreprise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</si>
</sst>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 &quot;€&quot;"/>
    <numFmt numFmtId="165" formatCode="0&quot;.&quot;"/>
    <numFmt numFmtId="166" formatCode="#,##0\ &quot;€&quot;&quot; HT&quot;"/>
    <numFmt numFmtId="167" formatCode="_-* #,##0_-;\-* #,##0_-;_-* &quot;-&quot;??_-;_-@_-"/>
    <numFmt numFmtId="168" formatCode="0.0%"/>
    <numFmt numFmtId="169" formatCode="0.0"/>
  </numFmts>
  <fonts count="40" x14ac:knownFonts="1">
    <font>
      <sz val="11"/>
      <color theme="1"/>
      <name val="Calibri"/>
      <family val="2"/>
      <scheme val="minor"/>
    </font>
    <font>
      <sz val="9"/>
      <color theme="1"/>
      <name val="Avenir Next LT Pro"/>
      <family val="2"/>
    </font>
    <font>
      <sz val="9"/>
      <name val="Avenir Next LT Pro"/>
      <family val="2"/>
    </font>
    <font>
      <sz val="11"/>
      <color theme="1"/>
      <name val="Calibri"/>
      <family val="2"/>
      <scheme val="minor"/>
    </font>
    <font>
      <sz val="9"/>
      <color rgb="FFFF0000"/>
      <name val="Avenir Next LT Pro"/>
      <family val="2"/>
    </font>
    <font>
      <i/>
      <sz val="9"/>
      <color theme="5" tint="-0.249977111117893"/>
      <name val="Avenir Next LT Pro"/>
      <family val="2"/>
    </font>
    <font>
      <sz val="14"/>
      <color theme="1"/>
      <name val="Avenir Next LT Pro Light"/>
      <family val="2"/>
    </font>
    <font>
      <sz val="9"/>
      <color theme="1"/>
      <name val="Avenir Next LT Pro Light"/>
      <family val="2"/>
    </font>
    <font>
      <sz val="12"/>
      <color theme="1"/>
      <name val="Avenir Next LT Pro Light"/>
      <family val="2"/>
    </font>
    <font>
      <sz val="9"/>
      <name val="Avenir Next LT Pro Light"/>
      <family val="2"/>
    </font>
    <font>
      <sz val="48"/>
      <name val="Avenir Next LT Pro Light"/>
      <family val="2"/>
    </font>
    <font>
      <b/>
      <sz val="9"/>
      <color theme="1"/>
      <name val="Avenir Next LT Pro Light"/>
      <family val="2"/>
    </font>
    <font>
      <b/>
      <sz val="14"/>
      <color theme="0"/>
      <name val="Avenir Next LT Pro Light"/>
      <family val="2"/>
    </font>
    <font>
      <i/>
      <sz val="9"/>
      <color theme="5" tint="-0.249977111117893"/>
      <name val="Avenir Next LT Pro Light"/>
      <family val="2"/>
    </font>
    <font>
      <b/>
      <sz val="9"/>
      <name val="Avenir Next LT Pro Light"/>
      <family val="2"/>
    </font>
    <font>
      <sz val="26"/>
      <color theme="1"/>
      <name val="Avenir Next LT Pro Light"/>
      <family val="2"/>
    </font>
    <font>
      <sz val="11"/>
      <color theme="1"/>
      <name val="Avenir Next LT Pro Light"/>
      <family val="2"/>
    </font>
    <font>
      <sz val="9"/>
      <color theme="1"/>
      <name val="Avenir Next LT Pro Light"/>
      <family val="2"/>
    </font>
    <font>
      <sz val="9"/>
      <color theme="1"/>
      <name val="Avenir Next LT Pro"/>
      <family val="2"/>
    </font>
    <font>
      <sz val="9"/>
      <color rgb="FF0070C0"/>
      <name val="Avenir Next LT Pro Light"/>
      <family val="2"/>
    </font>
    <font>
      <i/>
      <sz val="9"/>
      <color rgb="FF0070C0"/>
      <name val="Avenir Next LT Pro Light"/>
      <family val="2"/>
    </font>
    <font>
      <i/>
      <sz val="9"/>
      <color rgb="FF0070C0"/>
      <name val="Avenir Next LT Pro"/>
      <family val="2"/>
    </font>
    <font>
      <b/>
      <sz val="11"/>
      <color theme="0"/>
      <name val="Avenir Next LT Pro Light"/>
      <family val="2"/>
    </font>
    <font>
      <sz val="9"/>
      <color rgb="FFFF0000"/>
      <name val="Avenir Next LT Pro Light"/>
      <family val="2"/>
    </font>
    <font>
      <b/>
      <sz val="9"/>
      <name val="Avenir Next LT Pro"/>
      <family val="2"/>
    </font>
    <font>
      <sz val="9"/>
      <color rgb="FF000000"/>
      <name val="Avenir Next LT Pro"/>
      <family val="2"/>
    </font>
    <font>
      <i/>
      <sz val="9"/>
      <name val="Avenir Next LT Pro Light"/>
      <family val="2"/>
    </font>
    <font>
      <i/>
      <sz val="9"/>
      <color theme="1"/>
      <name val="Avenir Next LT Pro Light"/>
      <family val="2"/>
    </font>
    <font>
      <sz val="11"/>
      <name val="Avenir Next LT Pro Light"/>
      <family val="2"/>
    </font>
    <font>
      <sz val="12"/>
      <name val="Avenir Next LT Pro Light"/>
      <family val="2"/>
    </font>
    <font>
      <i/>
      <sz val="9"/>
      <name val="Avenir Next LT Pro"/>
      <family val="2"/>
    </font>
    <font>
      <sz val="36"/>
      <color theme="0"/>
      <name val="Avenir Next LT Pro"/>
      <family val="2"/>
    </font>
    <font>
      <sz val="10"/>
      <color rgb="FF000000"/>
      <name val="Avenir Next LT Pro"/>
      <family val="2"/>
    </font>
    <font>
      <b/>
      <sz val="12"/>
      <name val="Avenir Next LT Pro"/>
      <family val="2"/>
    </font>
    <font>
      <b/>
      <sz val="12"/>
      <color theme="1"/>
      <name val="Avenir Next LT Pro"/>
      <family val="2"/>
    </font>
    <font>
      <sz val="12"/>
      <color theme="1"/>
      <name val="Avenir Next LT Pro"/>
      <family val="2"/>
    </font>
    <font>
      <sz val="16"/>
      <color rgb="FF000000"/>
      <name val="Avenir Next LT Pro"/>
      <family val="2"/>
    </font>
    <font>
      <sz val="11"/>
      <color rgb="FF000000"/>
      <name val="Avenir Next LT Pro"/>
      <family val="2"/>
    </font>
    <font>
      <b/>
      <sz val="11"/>
      <color rgb="FF000000"/>
      <name val="Avenir Next LT Pro"/>
      <family val="2"/>
    </font>
    <font>
      <b/>
      <sz val="9"/>
      <color rgb="FFFF0000"/>
      <name val="Avenir Next LT Pro Light"/>
      <family val="2"/>
    </font>
  </fonts>
  <fills count="11">
    <fill>
      <patternFill patternType="none"/>
    </fill>
    <fill>
      <patternFill patternType="gray125"/>
    </fill>
    <fill>
      <patternFill patternType="solid">
        <fgColor theme="2" tint="-9.9978637043366805E-2"/>
        <bgColor indexed="64"/>
      </patternFill>
    </fill>
    <fill>
      <patternFill patternType="solid">
        <fgColor theme="6" tint="0.79998168889431442"/>
        <bgColor indexed="64"/>
      </patternFill>
    </fill>
    <fill>
      <patternFill patternType="solid">
        <fgColor rgb="FF558778"/>
        <bgColor indexed="64"/>
      </patternFill>
    </fill>
    <fill>
      <patternFill patternType="solid">
        <fgColor theme="6"/>
        <bgColor indexed="64"/>
      </patternFill>
    </fill>
    <fill>
      <patternFill patternType="solid">
        <fgColor rgb="FFA0C4B9"/>
        <bgColor indexed="64"/>
      </patternFill>
    </fill>
    <fill>
      <patternFill patternType="solid">
        <fgColor theme="1" tint="0.499984740745262"/>
        <bgColor indexed="64"/>
      </patternFill>
    </fill>
    <fill>
      <patternFill patternType="solid">
        <fgColor theme="0"/>
        <bgColor indexed="64"/>
      </patternFill>
    </fill>
    <fill>
      <patternFill patternType="solid">
        <fgColor theme="0" tint="-4.9989318521683403E-2"/>
        <bgColor indexed="64"/>
      </patternFill>
    </fill>
    <fill>
      <patternFill patternType="solid">
        <fgColor rgb="FFEDEDED"/>
        <bgColor rgb="FF000000"/>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4">
    <xf numFmtId="0" fontId="0" fillId="0" borderId="0"/>
    <xf numFmtId="9" fontId="3" fillId="0" borderId="0" applyFont="0" applyFill="0" applyBorder="0" applyAlignment="0" applyProtection="0"/>
    <xf numFmtId="0" fontId="3" fillId="0" borderId="0"/>
    <xf numFmtId="43" fontId="3" fillId="0" borderId="0" applyFont="0" applyFill="0" applyBorder="0" applyAlignment="0" applyProtection="0"/>
  </cellStyleXfs>
  <cellXfs count="216">
    <xf numFmtId="0" fontId="0" fillId="0" borderId="0" xfId="0"/>
    <xf numFmtId="0" fontId="1" fillId="0" borderId="1" xfId="0" applyFont="1" applyBorder="1" applyAlignment="1">
      <alignment vertical="center" wrapText="1"/>
    </xf>
    <xf numFmtId="0" fontId="1" fillId="3" borderId="5" xfId="0" applyFont="1" applyFill="1" applyBorder="1" applyAlignment="1">
      <alignment vertical="center" wrapText="1"/>
    </xf>
    <xf numFmtId="0" fontId="5" fillId="0" borderId="1" xfId="0" applyFont="1" applyBorder="1" applyAlignment="1">
      <alignment vertical="center" wrapText="1"/>
    </xf>
    <xf numFmtId="0" fontId="4" fillId="0" borderId="1" xfId="0" applyFont="1" applyBorder="1" applyAlignment="1">
      <alignment vertical="center" wrapText="1"/>
    </xf>
    <xf numFmtId="0" fontId="2" fillId="0" borderId="1" xfId="0" applyFont="1" applyBorder="1" applyAlignment="1">
      <alignment vertical="center" wrapText="1"/>
    </xf>
    <xf numFmtId="0" fontId="4" fillId="3" borderId="1" xfId="0" applyFont="1" applyFill="1" applyBorder="1" applyAlignment="1">
      <alignment vertical="center" wrapText="1"/>
    </xf>
    <xf numFmtId="0" fontId="7" fillId="0" borderId="0" xfId="0" applyFont="1" applyAlignment="1">
      <alignment horizontal="center" vertical="center"/>
    </xf>
    <xf numFmtId="0" fontId="7" fillId="0" borderId="0" xfId="0" applyFont="1" applyAlignment="1">
      <alignment vertical="center"/>
    </xf>
    <xf numFmtId="0" fontId="8" fillId="0" borderId="0" xfId="0" applyFont="1" applyAlignment="1">
      <alignment vertical="center"/>
    </xf>
    <xf numFmtId="0" fontId="8" fillId="0" borderId="0" xfId="0" applyFont="1" applyAlignment="1">
      <alignment horizontal="center" vertical="center"/>
    </xf>
    <xf numFmtId="0" fontId="7" fillId="0" borderId="0" xfId="0" applyFont="1" applyAlignment="1">
      <alignment horizontal="center"/>
    </xf>
    <xf numFmtId="0" fontId="7" fillId="0" borderId="0" xfId="0" applyFont="1"/>
    <xf numFmtId="1" fontId="7" fillId="0" borderId="0" xfId="0" applyNumberFormat="1" applyFont="1" applyAlignment="1">
      <alignment horizontal="center" vertical="center"/>
    </xf>
    <xf numFmtId="165" fontId="7" fillId="0" borderId="0" xfId="0" applyNumberFormat="1" applyFont="1" applyAlignment="1">
      <alignment horizontal="center" vertical="center"/>
    </xf>
    <xf numFmtId="165" fontId="7" fillId="0" borderId="0" xfId="0" applyNumberFormat="1" applyFont="1" applyAlignment="1">
      <alignment vertical="center"/>
    </xf>
    <xf numFmtId="165" fontId="7" fillId="0" borderId="0" xfId="0" applyNumberFormat="1" applyFont="1" applyAlignment="1">
      <alignment horizontal="left" vertical="center"/>
    </xf>
    <xf numFmtId="0" fontId="7" fillId="0" borderId="0" xfId="0" applyFont="1" applyAlignment="1">
      <alignment horizontal="center" vertical="center" wrapText="1"/>
    </xf>
    <xf numFmtId="1" fontId="11" fillId="2" borderId="1" xfId="0" applyNumberFormat="1" applyFont="1" applyFill="1" applyBorder="1" applyAlignment="1">
      <alignment horizontal="center" vertical="center"/>
    </xf>
    <xf numFmtId="165" fontId="11" fillId="2" borderId="2" xfId="0" applyNumberFormat="1" applyFont="1" applyFill="1" applyBorder="1" applyAlignment="1">
      <alignment horizontal="center" vertical="center"/>
    </xf>
    <xf numFmtId="165" fontId="11" fillId="2" borderId="2" xfId="0" applyNumberFormat="1" applyFont="1" applyFill="1" applyBorder="1" applyAlignment="1">
      <alignment horizontal="left" vertical="center"/>
    </xf>
    <xf numFmtId="165" fontId="11" fillId="2" borderId="4" xfId="0" applyNumberFormat="1" applyFont="1" applyFill="1" applyBorder="1" applyAlignment="1">
      <alignment horizontal="left" vertical="center"/>
    </xf>
    <xf numFmtId="165" fontId="11" fillId="2" borderId="3" xfId="0" applyNumberFormat="1" applyFont="1" applyFill="1" applyBorder="1" applyAlignment="1">
      <alignment horizontal="left" vertical="center"/>
    </xf>
    <xf numFmtId="0" fontId="11" fillId="2" borderId="3"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7" fillId="0" borderId="0" xfId="0" applyFont="1" applyAlignment="1">
      <alignment vertical="center" wrapText="1"/>
    </xf>
    <xf numFmtId="1" fontId="7" fillId="0" borderId="0" xfId="0" applyNumberFormat="1" applyFont="1" applyAlignment="1">
      <alignment vertical="center"/>
    </xf>
    <xf numFmtId="1" fontId="12" fillId="4" borderId="0" xfId="0" applyNumberFormat="1" applyFont="1" applyFill="1" applyAlignment="1">
      <alignment horizontal="left" vertical="center"/>
    </xf>
    <xf numFmtId="0" fontId="11" fillId="2" borderId="4" xfId="0" applyFont="1" applyFill="1" applyBorder="1" applyAlignment="1">
      <alignment vertical="center" wrapText="1"/>
    </xf>
    <xf numFmtId="0" fontId="11" fillId="2" borderId="3" xfId="0" applyFont="1" applyFill="1" applyBorder="1" applyAlignment="1">
      <alignment vertical="center" wrapText="1"/>
    </xf>
    <xf numFmtId="0" fontId="11" fillId="2" borderId="2" xfId="0" applyFont="1" applyFill="1" applyBorder="1" applyAlignment="1">
      <alignment vertical="center" wrapText="1"/>
    </xf>
    <xf numFmtId="164" fontId="11" fillId="2" borderId="3" xfId="0" applyNumberFormat="1" applyFont="1" applyFill="1" applyBorder="1" applyAlignment="1">
      <alignment vertical="center" wrapText="1"/>
    </xf>
    <xf numFmtId="0" fontId="7" fillId="3" borderId="5" xfId="0" applyFont="1" applyFill="1" applyBorder="1" applyAlignment="1">
      <alignment vertical="center" wrapText="1"/>
    </xf>
    <xf numFmtId="164" fontId="7" fillId="0" borderId="0" xfId="0" applyNumberFormat="1" applyFont="1" applyAlignment="1">
      <alignment vertical="center"/>
    </xf>
    <xf numFmtId="0" fontId="7" fillId="5" borderId="0" xfId="0" applyFont="1" applyFill="1"/>
    <xf numFmtId="0" fontId="7" fillId="5" borderId="0" xfId="0" applyFont="1" applyFill="1" applyAlignment="1">
      <alignment vertical="center"/>
    </xf>
    <xf numFmtId="0" fontId="8" fillId="5" borderId="0" xfId="0" applyFont="1" applyFill="1" applyAlignment="1">
      <alignment vertical="center"/>
    </xf>
    <xf numFmtId="0" fontId="7" fillId="5" borderId="0" xfId="0" applyFont="1" applyFill="1" applyAlignment="1">
      <alignment vertical="center" wrapText="1"/>
    </xf>
    <xf numFmtId="0" fontId="7" fillId="0" borderId="0" xfId="0" applyFont="1" applyAlignment="1">
      <alignment wrapText="1"/>
    </xf>
    <xf numFmtId="164" fontId="1" fillId="0" borderId="1" xfId="0" applyNumberFormat="1" applyFont="1" applyBorder="1" applyAlignment="1">
      <alignment vertical="center" wrapText="1"/>
    </xf>
    <xf numFmtId="165" fontId="6" fillId="0" borderId="0" xfId="0" applyNumberFormat="1" applyFont="1" applyAlignment="1">
      <alignment horizontal="right" vertical="center"/>
    </xf>
    <xf numFmtId="165" fontId="6" fillId="0" borderId="0" xfId="0" applyNumberFormat="1" applyFont="1" applyAlignment="1">
      <alignment horizontal="center" vertical="center"/>
    </xf>
    <xf numFmtId="165" fontId="6" fillId="0" borderId="0" xfId="0" applyNumberFormat="1" applyFont="1" applyAlignment="1">
      <alignment horizontal="left" vertical="center"/>
    </xf>
    <xf numFmtId="165" fontId="1" fillId="0" borderId="1" xfId="0" applyNumberFormat="1" applyFont="1" applyBorder="1" applyAlignment="1">
      <alignment horizontal="center" vertical="center" wrapText="1"/>
    </xf>
    <xf numFmtId="165" fontId="1" fillId="0" borderId="2" xfId="0" applyNumberFormat="1" applyFont="1" applyBorder="1" applyAlignment="1">
      <alignment horizontal="center" vertical="center" wrapText="1"/>
    </xf>
    <xf numFmtId="165" fontId="1" fillId="0" borderId="4" xfId="0" applyNumberFormat="1" applyFont="1" applyBorder="1" applyAlignment="1">
      <alignment horizontal="center" vertical="center" wrapText="1"/>
    </xf>
    <xf numFmtId="165" fontId="1" fillId="0" borderId="3" xfId="0" applyNumberFormat="1" applyFont="1" applyBorder="1" applyAlignment="1">
      <alignment horizontal="center" vertical="center" wrapText="1"/>
    </xf>
    <xf numFmtId="1" fontId="7" fillId="0" borderId="0" xfId="0" applyNumberFormat="1" applyFont="1" applyAlignment="1">
      <alignment horizontal="center" vertical="center" wrapText="1"/>
    </xf>
    <xf numFmtId="165" fontId="7" fillId="0" borderId="0" xfId="0" applyNumberFormat="1" applyFont="1" applyAlignment="1">
      <alignment horizontal="center" vertical="center" wrapText="1"/>
    </xf>
    <xf numFmtId="165" fontId="7" fillId="0" borderId="0" xfId="0" applyNumberFormat="1" applyFont="1" applyAlignment="1">
      <alignment horizontal="left" vertical="center" wrapText="1"/>
    </xf>
    <xf numFmtId="1" fontId="7" fillId="0" borderId="0" xfId="0" applyNumberFormat="1" applyFont="1" applyAlignment="1">
      <alignment vertical="center" wrapText="1"/>
    </xf>
    <xf numFmtId="1" fontId="11" fillId="2" borderId="1" xfId="0" applyNumberFormat="1" applyFont="1" applyFill="1" applyBorder="1" applyAlignment="1">
      <alignment horizontal="center" vertical="center" wrapText="1"/>
    </xf>
    <xf numFmtId="165" fontId="11" fillId="2" borderId="2" xfId="0" applyNumberFormat="1" applyFont="1" applyFill="1" applyBorder="1" applyAlignment="1">
      <alignment horizontal="center" vertical="center" wrapText="1"/>
    </xf>
    <xf numFmtId="165" fontId="11" fillId="2" borderId="4" xfId="0" applyNumberFormat="1" applyFont="1" applyFill="1" applyBorder="1" applyAlignment="1">
      <alignment horizontal="left" vertical="center" wrapText="1"/>
    </xf>
    <xf numFmtId="165" fontId="1" fillId="3" borderId="1" xfId="0" applyNumberFormat="1" applyFont="1" applyFill="1" applyBorder="1" applyAlignment="1">
      <alignment horizontal="center" vertical="center" wrapText="1"/>
    </xf>
    <xf numFmtId="165" fontId="1" fillId="3" borderId="2" xfId="0" applyNumberFormat="1" applyFont="1" applyFill="1" applyBorder="1" applyAlignment="1">
      <alignment horizontal="center" vertical="center" wrapText="1"/>
    </xf>
    <xf numFmtId="165" fontId="1" fillId="3" borderId="4" xfId="0" applyNumberFormat="1" applyFont="1" applyFill="1" applyBorder="1" applyAlignment="1">
      <alignment horizontal="center" vertical="center" wrapText="1"/>
    </xf>
    <xf numFmtId="165" fontId="1" fillId="3" borderId="3" xfId="0" applyNumberFormat="1" applyFont="1" applyFill="1" applyBorder="1" applyAlignment="1">
      <alignment horizontal="center" vertical="center" wrapText="1"/>
    </xf>
    <xf numFmtId="1" fontId="1" fillId="3" borderId="5" xfId="0" applyNumberFormat="1" applyFont="1" applyFill="1" applyBorder="1" applyAlignment="1">
      <alignment vertical="center" wrapText="1"/>
    </xf>
    <xf numFmtId="164" fontId="1" fillId="3" borderId="5" xfId="0" applyNumberFormat="1" applyFont="1" applyFill="1" applyBorder="1" applyAlignment="1">
      <alignment vertical="center" wrapText="1"/>
    </xf>
    <xf numFmtId="1" fontId="1" fillId="0" borderId="1" xfId="0" applyNumberFormat="1" applyFont="1" applyBorder="1" applyAlignment="1">
      <alignment vertical="center" wrapText="1"/>
    </xf>
    <xf numFmtId="165" fontId="2" fillId="0" borderId="1" xfId="0" applyNumberFormat="1" applyFont="1" applyBorder="1" applyAlignment="1">
      <alignment horizontal="center" vertical="center" wrapText="1"/>
    </xf>
    <xf numFmtId="165" fontId="2" fillId="0" borderId="2" xfId="0" applyNumberFormat="1" applyFont="1" applyBorder="1" applyAlignment="1">
      <alignment horizontal="center" vertical="center" wrapText="1"/>
    </xf>
    <xf numFmtId="165" fontId="2" fillId="0" borderId="4" xfId="0" applyNumberFormat="1" applyFont="1" applyBorder="1" applyAlignment="1">
      <alignment horizontal="center" vertical="center" wrapText="1"/>
    </xf>
    <xf numFmtId="165" fontId="2" fillId="0" borderId="3" xfId="0" applyNumberFormat="1" applyFont="1" applyBorder="1" applyAlignment="1">
      <alignment horizontal="center" vertical="center" wrapText="1"/>
    </xf>
    <xf numFmtId="1" fontId="2" fillId="0" borderId="1" xfId="0" applyNumberFormat="1" applyFont="1" applyBorder="1" applyAlignment="1">
      <alignment vertical="center" wrapText="1"/>
    </xf>
    <xf numFmtId="164" fontId="2" fillId="0" borderId="1" xfId="0" applyNumberFormat="1" applyFont="1" applyBorder="1" applyAlignment="1">
      <alignment vertical="center" wrapText="1"/>
    </xf>
    <xf numFmtId="164" fontId="11" fillId="0" borderId="1" xfId="0" applyNumberFormat="1" applyFont="1" applyBorder="1" applyAlignment="1">
      <alignment vertical="center" wrapText="1"/>
    </xf>
    <xf numFmtId="164" fontId="11" fillId="0" borderId="6" xfId="0" applyNumberFormat="1" applyFont="1" applyBorder="1" applyAlignment="1">
      <alignment vertical="center" wrapText="1"/>
    </xf>
    <xf numFmtId="0" fontId="2" fillId="3" borderId="5" xfId="0" applyFont="1" applyFill="1" applyBorder="1" applyAlignment="1">
      <alignment vertical="center" wrapText="1"/>
    </xf>
    <xf numFmtId="1" fontId="7" fillId="3" borderId="1" xfId="0" applyNumberFormat="1" applyFont="1" applyFill="1" applyBorder="1" applyAlignment="1">
      <alignment horizontal="center" vertical="center" wrapText="1"/>
    </xf>
    <xf numFmtId="165" fontId="7" fillId="3" borderId="2" xfId="0" applyNumberFormat="1" applyFont="1" applyFill="1" applyBorder="1" applyAlignment="1">
      <alignment horizontal="center" vertical="center" wrapText="1"/>
    </xf>
    <xf numFmtId="164" fontId="7" fillId="3" borderId="5" xfId="0" applyNumberFormat="1" applyFont="1" applyFill="1" applyBorder="1" applyAlignment="1">
      <alignment vertical="center" wrapText="1"/>
    </xf>
    <xf numFmtId="0" fontId="13" fillId="0" borderId="0" xfId="0" applyFont="1" applyAlignment="1">
      <alignment vertical="center" wrapText="1"/>
    </xf>
    <xf numFmtId="164" fontId="7" fillId="0" borderId="0" xfId="0" applyNumberFormat="1" applyFont="1" applyAlignment="1">
      <alignment vertical="center" wrapText="1"/>
    </xf>
    <xf numFmtId="0" fontId="11" fillId="2" borderId="2" xfId="0" applyFont="1" applyFill="1" applyBorder="1" applyAlignment="1">
      <alignment horizontal="right" vertical="center" wrapText="1"/>
    </xf>
    <xf numFmtId="0" fontId="11" fillId="2" borderId="3" xfId="0" applyFont="1" applyFill="1" applyBorder="1" applyAlignment="1">
      <alignment horizontal="right" vertical="center" wrapText="1"/>
    </xf>
    <xf numFmtId="164" fontId="11" fillId="2" borderId="1" xfId="0" applyNumberFormat="1" applyFont="1" applyFill="1" applyBorder="1" applyAlignment="1">
      <alignment vertical="center" wrapText="1"/>
    </xf>
    <xf numFmtId="0" fontId="14" fillId="2" borderId="3" xfId="0" applyFont="1" applyFill="1" applyBorder="1" applyAlignment="1">
      <alignment horizontal="right" vertical="center" wrapText="1"/>
    </xf>
    <xf numFmtId="164" fontId="14" fillId="2" borderId="1" xfId="0" applyNumberFormat="1" applyFont="1" applyFill="1" applyBorder="1" applyAlignment="1">
      <alignment vertical="center" wrapText="1"/>
    </xf>
    <xf numFmtId="165" fontId="5" fillId="0" borderId="1" xfId="0" applyNumberFormat="1" applyFont="1" applyBorder="1" applyAlignment="1">
      <alignment horizontal="center" vertical="center" wrapText="1"/>
    </xf>
    <xf numFmtId="165" fontId="5" fillId="0" borderId="2" xfId="0" applyNumberFormat="1" applyFont="1" applyBorder="1" applyAlignment="1">
      <alignment horizontal="center" vertical="center" wrapText="1"/>
    </xf>
    <xf numFmtId="165" fontId="5" fillId="0" borderId="4"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1" fontId="5" fillId="0" borderId="1" xfId="0" applyNumberFormat="1" applyFont="1" applyBorder="1" applyAlignment="1">
      <alignment vertical="center" wrapText="1"/>
    </xf>
    <xf numFmtId="164" fontId="5" fillId="0" borderId="1" xfId="0" applyNumberFormat="1" applyFont="1" applyBorder="1" applyAlignment="1">
      <alignment vertical="center" wrapText="1"/>
    </xf>
    <xf numFmtId="0" fontId="5" fillId="0" borderId="1" xfId="0" quotePrefix="1" applyFont="1" applyBorder="1" applyAlignment="1">
      <alignment vertical="center" wrapText="1"/>
    </xf>
    <xf numFmtId="164" fontId="5" fillId="7" borderId="1" xfId="0" applyNumberFormat="1" applyFont="1" applyFill="1" applyBorder="1" applyAlignment="1">
      <alignment vertical="center" wrapText="1"/>
    </xf>
    <xf numFmtId="1" fontId="4" fillId="0" borderId="1" xfId="0" applyNumberFormat="1" applyFont="1" applyBorder="1" applyAlignment="1">
      <alignment vertical="center" wrapText="1"/>
    </xf>
    <xf numFmtId="0" fontId="9" fillId="0" borderId="0" xfId="0" applyFont="1" applyAlignment="1">
      <alignment vertical="center" wrapText="1"/>
    </xf>
    <xf numFmtId="1" fontId="1" fillId="0" borderId="5" xfId="0" applyNumberFormat="1" applyFont="1" applyBorder="1" applyAlignment="1">
      <alignment vertical="center" wrapText="1"/>
    </xf>
    <xf numFmtId="1" fontId="7" fillId="3" borderId="1" xfId="0" applyNumberFormat="1" applyFont="1" applyFill="1" applyBorder="1" applyAlignment="1">
      <alignment horizontal="center" vertical="center"/>
    </xf>
    <xf numFmtId="165" fontId="7" fillId="3" borderId="2" xfId="0" applyNumberFormat="1" applyFont="1" applyFill="1" applyBorder="1" applyAlignment="1">
      <alignment horizontal="center" vertical="center"/>
    </xf>
    <xf numFmtId="0" fontId="7" fillId="3" borderId="5" xfId="0" applyFont="1" applyFill="1" applyBorder="1" applyAlignment="1">
      <alignment vertical="center"/>
    </xf>
    <xf numFmtId="164" fontId="7" fillId="3" borderId="5" xfId="0" applyNumberFormat="1" applyFont="1" applyFill="1" applyBorder="1" applyAlignment="1">
      <alignment vertical="center"/>
    </xf>
    <xf numFmtId="167" fontId="7" fillId="3" borderId="5" xfId="3" applyNumberFormat="1" applyFont="1" applyFill="1" applyBorder="1" applyAlignment="1">
      <alignment vertical="center" wrapText="1"/>
    </xf>
    <xf numFmtId="167" fontId="7" fillId="3" borderId="5" xfId="3" applyNumberFormat="1" applyFont="1" applyFill="1" applyBorder="1" applyAlignment="1">
      <alignment vertical="center"/>
    </xf>
    <xf numFmtId="0" fontId="6" fillId="0" borderId="0" xfId="0" quotePrefix="1" applyFont="1"/>
    <xf numFmtId="164" fontId="11" fillId="0" borderId="0" xfId="0" applyNumberFormat="1" applyFont="1" applyAlignment="1">
      <alignment vertical="center" wrapText="1"/>
    </xf>
    <xf numFmtId="0" fontId="7" fillId="4" borderId="0" xfId="0" applyFont="1" applyFill="1" applyAlignment="1">
      <alignment vertical="center"/>
    </xf>
    <xf numFmtId="165" fontId="12" fillId="4" borderId="0" xfId="0" applyNumberFormat="1" applyFont="1" applyFill="1" applyAlignment="1">
      <alignment horizontal="center" vertical="center"/>
    </xf>
    <xf numFmtId="165" fontId="7" fillId="4" borderId="0" xfId="0" applyNumberFormat="1" applyFont="1" applyFill="1" applyAlignment="1">
      <alignment horizontal="center" vertical="center"/>
    </xf>
    <xf numFmtId="165" fontId="7" fillId="4" borderId="0" xfId="0" applyNumberFormat="1" applyFont="1" applyFill="1" applyAlignment="1">
      <alignment horizontal="left" vertical="center"/>
    </xf>
    <xf numFmtId="0" fontId="7" fillId="4" borderId="0" xfId="0" applyFont="1" applyFill="1" applyAlignment="1">
      <alignment vertical="center" wrapText="1"/>
    </xf>
    <xf numFmtId="1" fontId="7" fillId="4" borderId="0" xfId="0" applyNumberFormat="1" applyFont="1" applyFill="1" applyAlignment="1">
      <alignment vertical="center"/>
    </xf>
    <xf numFmtId="0" fontId="17" fillId="0" borderId="0" xfId="0" applyFont="1" applyAlignment="1">
      <alignment vertical="center" wrapText="1"/>
    </xf>
    <xf numFmtId="1" fontId="7" fillId="0" borderId="1" xfId="0" applyNumberFormat="1" applyFont="1" applyBorder="1" applyAlignment="1">
      <alignment horizontal="center" vertical="center" wrapText="1"/>
    </xf>
    <xf numFmtId="165" fontId="7" fillId="0" borderId="2" xfId="0" applyNumberFormat="1" applyFont="1" applyBorder="1" applyAlignment="1">
      <alignment horizontal="center" vertical="center" wrapText="1"/>
    </xf>
    <xf numFmtId="0" fontId="7" fillId="0" borderId="5" xfId="0" applyFont="1" applyBorder="1" applyAlignment="1">
      <alignment vertical="center" wrapText="1"/>
    </xf>
    <xf numFmtId="164" fontId="7" fillId="0" borderId="5" xfId="0" applyNumberFormat="1" applyFont="1" applyBorder="1" applyAlignment="1">
      <alignment vertical="center" wrapText="1"/>
    </xf>
    <xf numFmtId="164" fontId="7" fillId="0" borderId="5" xfId="0" applyNumberFormat="1" applyFont="1" applyBorder="1" applyAlignment="1">
      <alignment vertical="center"/>
    </xf>
    <xf numFmtId="1" fontId="7" fillId="0" borderId="1" xfId="0" applyNumberFormat="1" applyFont="1" applyBorder="1" applyAlignment="1">
      <alignment horizontal="center" vertical="center"/>
    </xf>
    <xf numFmtId="165" fontId="7" fillId="0" borderId="2" xfId="0" applyNumberFormat="1" applyFont="1" applyBorder="1" applyAlignment="1">
      <alignment horizontal="center" vertical="center"/>
    </xf>
    <xf numFmtId="0" fontId="7" fillId="0" borderId="5" xfId="0" applyFont="1" applyBorder="1" applyAlignment="1">
      <alignment vertical="center"/>
    </xf>
    <xf numFmtId="1" fontId="17" fillId="0" borderId="1" xfId="0" applyNumberFormat="1" applyFont="1" applyBorder="1" applyAlignment="1">
      <alignment horizontal="center" vertical="center" wrapText="1"/>
    </xf>
    <xf numFmtId="165" fontId="17" fillId="0" borderId="2" xfId="0" applyNumberFormat="1" applyFont="1" applyBorder="1" applyAlignment="1">
      <alignment horizontal="center" vertical="center" wrapText="1"/>
    </xf>
    <xf numFmtId="165" fontId="18" fillId="0" borderId="2" xfId="0" applyNumberFormat="1" applyFont="1" applyBorder="1" applyAlignment="1">
      <alignment horizontal="center" vertical="center" wrapText="1"/>
    </xf>
    <xf numFmtId="165" fontId="18" fillId="0" borderId="4" xfId="0" applyNumberFormat="1" applyFont="1" applyBorder="1" applyAlignment="1">
      <alignment horizontal="center" vertical="center" wrapText="1"/>
    </xf>
    <xf numFmtId="165" fontId="18" fillId="0" borderId="3" xfId="0" applyNumberFormat="1" applyFont="1" applyBorder="1" applyAlignment="1">
      <alignment horizontal="center" vertical="center" wrapText="1"/>
    </xf>
    <xf numFmtId="0" fontId="17" fillId="0" borderId="5" xfId="0" applyFont="1" applyBorder="1" applyAlignment="1">
      <alignment vertical="center" wrapText="1"/>
    </xf>
    <xf numFmtId="164" fontId="17" fillId="0" borderId="5" xfId="0" applyNumberFormat="1" applyFont="1" applyBorder="1" applyAlignment="1">
      <alignment vertical="center" wrapText="1"/>
    </xf>
    <xf numFmtId="0" fontId="7" fillId="0" borderId="5" xfId="0" applyFont="1" applyBorder="1" applyAlignment="1">
      <alignment horizontal="left" vertical="center" wrapText="1" indent="1"/>
    </xf>
    <xf numFmtId="167" fontId="7" fillId="0" borderId="5" xfId="3" applyNumberFormat="1" applyFont="1" applyBorder="1" applyAlignment="1">
      <alignment vertical="center" wrapText="1"/>
    </xf>
    <xf numFmtId="167" fontId="7" fillId="0" borderId="5" xfId="3" applyNumberFormat="1" applyFont="1" applyBorder="1" applyAlignment="1">
      <alignment vertical="center"/>
    </xf>
    <xf numFmtId="0" fontId="11" fillId="2" borderId="4" xfId="0" applyFont="1" applyFill="1" applyBorder="1" applyAlignment="1">
      <alignment vertical="center"/>
    </xf>
    <xf numFmtId="0" fontId="19" fillId="0" borderId="5" xfId="0" applyFont="1" applyBorder="1" applyAlignment="1">
      <alignment vertical="center" wrapText="1"/>
    </xf>
    <xf numFmtId="1" fontId="20" fillId="0" borderId="1" xfId="0" applyNumberFormat="1" applyFont="1" applyBorder="1" applyAlignment="1">
      <alignment horizontal="center" vertical="center" wrapText="1"/>
    </xf>
    <xf numFmtId="0" fontId="20" fillId="0" borderId="0" xfId="0" applyFont="1" applyAlignment="1">
      <alignment vertical="center" wrapText="1"/>
    </xf>
    <xf numFmtId="165" fontId="20" fillId="0" borderId="2" xfId="0" applyNumberFormat="1" applyFont="1" applyBorder="1" applyAlignment="1">
      <alignment horizontal="center" vertical="center" wrapText="1"/>
    </xf>
    <xf numFmtId="165" fontId="21" fillId="0" borderId="2" xfId="0" applyNumberFormat="1" applyFont="1" applyBorder="1" applyAlignment="1">
      <alignment horizontal="center" vertical="center" wrapText="1"/>
    </xf>
    <xf numFmtId="165" fontId="21" fillId="0" borderId="4" xfId="0" applyNumberFormat="1" applyFont="1" applyBorder="1" applyAlignment="1">
      <alignment horizontal="center" vertical="center" wrapText="1"/>
    </xf>
    <xf numFmtId="165" fontId="21" fillId="0" borderId="3" xfId="0" applyNumberFormat="1" applyFont="1" applyBorder="1" applyAlignment="1">
      <alignment horizontal="center" vertical="center" wrapText="1"/>
    </xf>
    <xf numFmtId="0" fontId="20" fillId="0" borderId="5" xfId="0" applyFont="1" applyBorder="1" applyAlignment="1">
      <alignment vertical="center" wrapText="1"/>
    </xf>
    <xf numFmtId="1" fontId="9" fillId="0" borderId="1" xfId="0" applyNumberFormat="1" applyFont="1" applyBorder="1" applyAlignment="1">
      <alignment horizontal="center" vertical="center" wrapText="1"/>
    </xf>
    <xf numFmtId="165" fontId="9" fillId="0" borderId="2" xfId="0" applyNumberFormat="1" applyFont="1" applyBorder="1" applyAlignment="1">
      <alignment horizontal="center" vertical="center" wrapText="1"/>
    </xf>
    <xf numFmtId="0" fontId="4" fillId="3" borderId="5" xfId="0" applyFont="1" applyFill="1" applyBorder="1" applyAlignment="1">
      <alignment vertical="center" wrapText="1"/>
    </xf>
    <xf numFmtId="168" fontId="1" fillId="3" borderId="5" xfId="1" applyNumberFormat="1" applyFont="1" applyFill="1" applyBorder="1" applyAlignment="1">
      <alignment vertical="center" wrapText="1"/>
    </xf>
    <xf numFmtId="0" fontId="23" fillId="3" borderId="5" xfId="0" applyFont="1" applyFill="1" applyBorder="1" applyAlignment="1">
      <alignment vertical="center" wrapText="1"/>
    </xf>
    <xf numFmtId="0" fontId="23" fillId="0" borderId="5" xfId="0" applyFont="1" applyBorder="1" applyAlignment="1">
      <alignment vertical="center" wrapText="1"/>
    </xf>
    <xf numFmtId="0" fontId="7" fillId="8" borderId="5" xfId="0" applyFont="1" applyFill="1" applyBorder="1" applyAlignment="1">
      <alignment vertical="center" wrapText="1"/>
    </xf>
    <xf numFmtId="9" fontId="2" fillId="9" borderId="1" xfId="1" applyFont="1" applyFill="1" applyBorder="1" applyAlignment="1">
      <alignment vertical="center" wrapText="1"/>
    </xf>
    <xf numFmtId="0" fontId="2" fillId="0" borderId="5" xfId="0" applyFont="1" applyBorder="1" applyAlignment="1">
      <alignment vertical="center" wrapText="1"/>
    </xf>
    <xf numFmtId="0" fontId="7" fillId="8" borderId="5" xfId="0" applyFont="1" applyFill="1" applyBorder="1" applyAlignment="1">
      <alignment horizontal="left" vertical="center" wrapText="1" indent="1"/>
    </xf>
    <xf numFmtId="167" fontId="7" fillId="8" borderId="5" xfId="3" applyNumberFormat="1" applyFont="1" applyFill="1" applyBorder="1" applyAlignment="1">
      <alignment vertical="center" wrapText="1"/>
    </xf>
    <xf numFmtId="1" fontId="7" fillId="8" borderId="1" xfId="0" applyNumberFormat="1" applyFont="1" applyFill="1" applyBorder="1" applyAlignment="1">
      <alignment horizontal="center" vertical="center" wrapText="1"/>
    </xf>
    <xf numFmtId="1" fontId="1" fillId="8" borderId="5" xfId="0" applyNumberFormat="1" applyFont="1" applyFill="1" applyBorder="1" applyAlignment="1">
      <alignment vertical="center" wrapText="1"/>
    </xf>
    <xf numFmtId="164" fontId="7" fillId="8" borderId="5" xfId="0" applyNumberFormat="1" applyFont="1" applyFill="1" applyBorder="1" applyAlignment="1">
      <alignment vertical="center" wrapText="1"/>
    </xf>
    <xf numFmtId="0" fontId="25" fillId="10" borderId="5" xfId="0" applyFont="1" applyFill="1" applyBorder="1" applyAlignment="1">
      <alignment vertical="center" wrapText="1"/>
    </xf>
    <xf numFmtId="0" fontId="9" fillId="0" borderId="5" xfId="0" applyFont="1" applyBorder="1" applyAlignment="1">
      <alignment vertical="center" wrapText="1"/>
    </xf>
    <xf numFmtId="0" fontId="27" fillId="0" borderId="5" xfId="0" applyFont="1" applyBorder="1" applyAlignment="1">
      <alignment vertical="center" wrapText="1"/>
    </xf>
    <xf numFmtId="0" fontId="23" fillId="8" borderId="5" xfId="0" applyFont="1" applyFill="1" applyBorder="1" applyAlignment="1">
      <alignment vertical="center" wrapText="1"/>
    </xf>
    <xf numFmtId="0" fontId="9" fillId="0" borderId="0" xfId="0" applyFont="1" applyAlignment="1">
      <alignment horizontal="center"/>
    </xf>
    <xf numFmtId="0" fontId="9" fillId="0" borderId="0" xfId="0" applyFont="1" applyAlignment="1">
      <alignment horizontal="center" vertical="center"/>
    </xf>
    <xf numFmtId="0" fontId="14" fillId="2" borderId="1" xfId="0" applyFont="1" applyFill="1" applyBorder="1" applyAlignment="1">
      <alignment horizontal="center" vertical="center" wrapText="1"/>
    </xf>
    <xf numFmtId="0" fontId="9" fillId="0" borderId="0" xfId="0" applyFont="1" applyAlignment="1">
      <alignment horizontal="center" vertical="center" wrapText="1"/>
    </xf>
    <xf numFmtId="0" fontId="9" fillId="4" borderId="0" xfId="0" applyFont="1" applyFill="1" applyAlignment="1">
      <alignment horizontal="center" vertical="center"/>
    </xf>
    <xf numFmtId="0" fontId="14" fillId="2"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10" borderId="5" xfId="0" applyFont="1" applyFill="1" applyBorder="1" applyAlignment="1">
      <alignment horizontal="center" vertical="center" wrapText="1"/>
    </xf>
    <xf numFmtId="0" fontId="2" fillId="3" borderId="5" xfId="1" applyNumberFormat="1" applyFont="1" applyFill="1" applyBorder="1" applyAlignment="1">
      <alignment horizontal="center" vertical="center" wrapText="1"/>
    </xf>
    <xf numFmtId="0" fontId="2" fillId="9" borderId="5" xfId="1" applyNumberFormat="1"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0" borderId="5" xfId="0" applyFont="1" applyBorder="1" applyAlignment="1">
      <alignment horizontal="center" vertical="center" wrapText="1"/>
    </xf>
    <xf numFmtId="0" fontId="9" fillId="8" borderId="5" xfId="0" applyFont="1" applyFill="1" applyBorder="1" applyAlignment="1">
      <alignment horizontal="center" vertical="center" wrapText="1"/>
    </xf>
    <xf numFmtId="0" fontId="9" fillId="3" borderId="5" xfId="0" applyFont="1" applyFill="1" applyBorder="1" applyAlignment="1">
      <alignment horizontal="center" vertical="center"/>
    </xf>
    <xf numFmtId="0" fontId="26" fillId="0" borderId="5" xfId="0" applyFont="1" applyBorder="1" applyAlignment="1">
      <alignment horizontal="center" vertical="center" wrapText="1"/>
    </xf>
    <xf numFmtId="0" fontId="9" fillId="0" borderId="5" xfId="0" applyFont="1" applyBorder="1" applyAlignment="1">
      <alignment horizontal="center" vertical="center"/>
    </xf>
    <xf numFmtId="169" fontId="1" fillId="8" borderId="5" xfId="0" applyNumberFormat="1" applyFont="1" applyFill="1" applyBorder="1" applyAlignment="1">
      <alignment vertical="center" wrapText="1"/>
    </xf>
    <xf numFmtId="0" fontId="7" fillId="0" borderId="5" xfId="0" applyFont="1" applyBorder="1" applyAlignment="1">
      <alignment horizontal="left" vertical="center" wrapText="1" indent="3"/>
    </xf>
    <xf numFmtId="0" fontId="1" fillId="0" borderId="1" xfId="0" applyFont="1" applyBorder="1" applyAlignment="1">
      <alignment horizontal="left" vertical="center" wrapText="1" indent="1"/>
    </xf>
    <xf numFmtId="0" fontId="5" fillId="0" borderId="1" xfId="0" applyFont="1" applyBorder="1" applyAlignment="1">
      <alignment horizontal="left" vertical="center" wrapText="1" indent="1"/>
    </xf>
    <xf numFmtId="0" fontId="1" fillId="0" borderId="5" xfId="0" applyFont="1" applyBorder="1" applyAlignment="1">
      <alignment horizontal="left" vertical="center" wrapText="1" indent="1"/>
    </xf>
    <xf numFmtId="0" fontId="2" fillId="0" borderId="1" xfId="0" applyFont="1" applyBorder="1" applyAlignment="1">
      <alignment horizontal="left" vertical="center" wrapText="1" indent="1"/>
    </xf>
    <xf numFmtId="0" fontId="9" fillId="0" borderId="5" xfId="0" applyFont="1" applyBorder="1" applyAlignment="1">
      <alignment horizontal="left" vertical="center" wrapText="1" indent="3"/>
    </xf>
    <xf numFmtId="0" fontId="26" fillId="0" borderId="5" xfId="0" applyFont="1" applyBorder="1" applyAlignment="1">
      <alignment horizontal="left" vertical="center" wrapText="1" indent="3"/>
    </xf>
    <xf numFmtId="0" fontId="31" fillId="4" borderId="0" xfId="0" applyFont="1" applyFill="1" applyAlignment="1">
      <alignment horizontal="left"/>
    </xf>
    <xf numFmtId="0" fontId="7" fillId="4" borderId="0" xfId="0" applyFont="1" applyFill="1" applyAlignment="1">
      <alignment horizontal="center" vertical="center"/>
    </xf>
    <xf numFmtId="1" fontId="9" fillId="4" borderId="0" xfId="0" applyNumberFormat="1" applyFont="1" applyFill="1" applyAlignment="1">
      <alignment horizontal="center" vertical="center"/>
    </xf>
    <xf numFmtId="165" fontId="9" fillId="4" borderId="0" xfId="0" applyNumberFormat="1" applyFont="1" applyFill="1" applyAlignment="1">
      <alignment horizontal="center" vertical="center"/>
    </xf>
    <xf numFmtId="165" fontId="9" fillId="4" borderId="0" xfId="0" applyNumberFormat="1" applyFont="1" applyFill="1" applyAlignment="1">
      <alignment vertical="center"/>
    </xf>
    <xf numFmtId="165" fontId="9" fillId="4" borderId="0" xfId="0" applyNumberFormat="1" applyFont="1" applyFill="1" applyAlignment="1">
      <alignment horizontal="left" vertical="center"/>
    </xf>
    <xf numFmtId="0" fontId="10" fillId="4" borderId="0" xfId="0" applyFont="1" applyFill="1" applyAlignment="1">
      <alignment horizontal="left" vertical="center" wrapText="1"/>
    </xf>
    <xf numFmtId="0" fontId="32" fillId="0" borderId="0" xfId="0" applyFont="1"/>
    <xf numFmtId="0" fontId="33" fillId="0" borderId="0" xfId="0" applyFont="1"/>
    <xf numFmtId="14" fontId="32" fillId="0" borderId="0" xfId="0" applyNumberFormat="1" applyFont="1"/>
    <xf numFmtId="0" fontId="34" fillId="0" borderId="0" xfId="0" applyFont="1" applyAlignment="1">
      <alignment horizontal="left"/>
    </xf>
    <xf numFmtId="0" fontId="35" fillId="0" borderId="0" xfId="0" applyFont="1" applyAlignment="1">
      <alignment horizontal="left"/>
    </xf>
    <xf numFmtId="0" fontId="36" fillId="0" borderId="0" xfId="0" applyFont="1" applyAlignment="1">
      <alignment horizontal="left" vertical="center"/>
    </xf>
    <xf numFmtId="0" fontId="37" fillId="0" borderId="0" xfId="0" applyFont="1" applyAlignment="1">
      <alignment horizontal="center"/>
    </xf>
    <xf numFmtId="0" fontId="38" fillId="0" borderId="0" xfId="0" applyFont="1" applyAlignment="1">
      <alignment horizontal="center"/>
    </xf>
    <xf numFmtId="0" fontId="6" fillId="8" borderId="0" xfId="0" quotePrefix="1" applyFont="1" applyFill="1"/>
    <xf numFmtId="14" fontId="6" fillId="0" borderId="0" xfId="0" applyNumberFormat="1" applyFont="1" applyAlignment="1">
      <alignment horizontal="left" vertical="center" wrapText="1"/>
    </xf>
    <xf numFmtId="0" fontId="15" fillId="0" borderId="0" xfId="0" applyFont="1" applyAlignment="1">
      <alignment vertical="center"/>
    </xf>
    <xf numFmtId="165" fontId="8" fillId="0" borderId="0" xfId="0" applyNumberFormat="1" applyFont="1" applyAlignment="1">
      <alignment horizontal="center" vertical="center"/>
    </xf>
    <xf numFmtId="165" fontId="8" fillId="0" borderId="0" xfId="0" applyNumberFormat="1" applyFont="1" applyAlignment="1">
      <alignment horizontal="left" vertical="center"/>
    </xf>
    <xf numFmtId="14" fontId="7" fillId="0" borderId="0" xfId="0" applyNumberFormat="1" applyFont="1" applyAlignment="1">
      <alignment horizontal="left"/>
    </xf>
    <xf numFmtId="1" fontId="6" fillId="0" borderId="0" xfId="0" applyNumberFormat="1" applyFont="1" applyAlignment="1">
      <alignment horizontal="center" vertical="center"/>
    </xf>
    <xf numFmtId="14" fontId="6" fillId="0" borderId="0" xfId="0" applyNumberFormat="1" applyFont="1" applyAlignment="1">
      <alignment horizontal="left" wrapText="1"/>
    </xf>
    <xf numFmtId="14" fontId="8" fillId="0" borderId="0" xfId="0" applyNumberFormat="1" applyFont="1" applyAlignment="1">
      <alignment horizontal="left" vertical="center"/>
    </xf>
    <xf numFmtId="0" fontId="29" fillId="0" borderId="0" xfId="0" applyFont="1" applyAlignment="1">
      <alignment horizontal="center" vertical="center"/>
    </xf>
    <xf numFmtId="166" fontId="8" fillId="0" borderId="0" xfId="0" applyNumberFormat="1" applyFont="1" applyAlignment="1">
      <alignment vertical="center"/>
    </xf>
    <xf numFmtId="1" fontId="22" fillId="4" borderId="1" xfId="0" applyNumberFormat="1" applyFont="1" applyFill="1" applyBorder="1" applyAlignment="1">
      <alignment horizontal="left" vertical="center" indent="1"/>
    </xf>
    <xf numFmtId="0" fontId="22" fillId="4" borderId="1" xfId="0" applyFont="1" applyFill="1" applyBorder="1" applyAlignment="1">
      <alignment horizontal="center" vertical="center"/>
    </xf>
    <xf numFmtId="0" fontId="22" fillId="4" borderId="1" xfId="0" applyFont="1" applyFill="1" applyBorder="1" applyAlignment="1">
      <alignment horizontal="center" vertical="center" wrapText="1"/>
    </xf>
    <xf numFmtId="14" fontId="16" fillId="6" borderId="1" xfId="0" applyNumberFormat="1" applyFont="1" applyFill="1" applyBorder="1" applyAlignment="1">
      <alignment horizontal="left" vertical="center" indent="1"/>
    </xf>
    <xf numFmtId="0" fontId="16" fillId="6" borderId="1" xfId="0" applyFont="1" applyFill="1" applyBorder="1" applyAlignment="1">
      <alignment horizontal="center" vertical="center"/>
    </xf>
    <xf numFmtId="0" fontId="28" fillId="6" borderId="1" xfId="0" applyFont="1" applyFill="1" applyBorder="1" applyAlignment="1">
      <alignment horizontal="center" vertical="center"/>
    </xf>
    <xf numFmtId="14" fontId="16" fillId="6" borderId="1" xfId="0" applyNumberFormat="1" applyFont="1" applyFill="1" applyBorder="1" applyAlignment="1">
      <alignment horizontal="left" vertical="center" wrapText="1" indent="1"/>
    </xf>
    <xf numFmtId="1" fontId="39" fillId="2" borderId="1" xfId="0" applyNumberFormat="1" applyFont="1" applyFill="1" applyBorder="1" applyAlignment="1">
      <alignment horizontal="center" vertical="center" wrapText="1"/>
    </xf>
    <xf numFmtId="1" fontId="23" fillId="3" borderId="1" xfId="0" applyNumberFormat="1" applyFont="1" applyFill="1" applyBorder="1" applyAlignment="1">
      <alignment horizontal="center" vertical="center" wrapText="1"/>
    </xf>
    <xf numFmtId="1" fontId="23" fillId="0" borderId="1" xfId="0" applyNumberFormat="1" applyFont="1" applyBorder="1" applyAlignment="1">
      <alignment horizontal="center" vertical="center" wrapText="1"/>
    </xf>
    <xf numFmtId="14" fontId="6" fillId="0" borderId="0" xfId="0" applyNumberFormat="1" applyFont="1" applyAlignment="1">
      <alignment horizontal="left" vertical="center" wrapText="1"/>
    </xf>
    <xf numFmtId="0" fontId="1" fillId="0" borderId="0" xfId="0" applyFont="1" applyAlignment="1">
      <alignment horizontal="left" vertical="center" wrapText="1"/>
    </xf>
  </cellXfs>
  <cellStyles count="4">
    <cellStyle name="Milliers" xfId="3" builtinId="3"/>
    <cellStyle name="Normal" xfId="0" builtinId="0"/>
    <cellStyle name="Normal 2" xfId="2" xr:uid="{6220D012-2F94-485A-A811-80F4837075EC}"/>
    <cellStyle name="Pourcentage" xfId="1" builtinId="5"/>
  </cellStyles>
  <dxfs count="0"/>
  <tableStyles count="0" defaultTableStyle="TableStyleMedium2" defaultPivotStyle="PivotStyleLight16"/>
  <colors>
    <mruColors>
      <color rgb="FFD0E2DC"/>
      <color rgb="FF558778"/>
      <color rgb="FF33CCFF"/>
      <color rgb="FF9E5440"/>
      <color rgb="FFC4816E"/>
      <color rgb="FFA0C4B9"/>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Thomas Shao" id="{6CC501FC-1661-4223-8885-31138433CEBC}" userId="S::thomas.shao@kairn-ia.fr::5419574b-38dd-4bd0-b9dd-8c8ddb913843" providerId="AD"/>
</personList>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P42" dT="2024-03-22T11:10:34.01" personId="{6CC501FC-1661-4223-8885-31138433CEBC}" id="{3B9B1D9E-CBA1-4A7A-A1EE-D8590D5C7FBC}">
    <text>La plage de la somme doit être mis à jour pour chaque lot</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E986FA-C5C8-413A-B020-FF9DEE7883EF}">
  <sheetPr>
    <pageSetUpPr fitToPage="1"/>
  </sheetPr>
  <dimension ref="A1:DD146"/>
  <sheetViews>
    <sheetView showGridLines="0" tabSelected="1" zoomScaleNormal="100" zoomScaleSheetLayoutView="100" workbookViewId="0">
      <pane ySplit="11" topLeftCell="A12" activePane="bottomLeft" state="frozen"/>
      <selection activeCell="A32" sqref="A32"/>
      <selection pane="bottomLeft" activeCell="J125" sqref="J125"/>
    </sheetView>
  </sheetViews>
  <sheetFormatPr baseColWidth="10" defaultColWidth="11.5546875" defaultRowHeight="12" outlineLevelRow="1" x14ac:dyDescent="0.25"/>
  <cols>
    <col min="1" max="1" width="5.6640625" style="11" customWidth="1"/>
    <col min="2" max="2" width="5.6640625" style="7" customWidth="1"/>
    <col min="3" max="3" width="5.44140625" style="13" customWidth="1"/>
    <col min="4" max="4" width="2.33203125" style="8" customWidth="1"/>
    <col min="5" max="7" width="3.6640625" style="14" customWidth="1"/>
    <col min="8" max="9" width="3.6640625" style="16" customWidth="1"/>
    <col min="10" max="10" width="46.33203125" style="38" customWidth="1"/>
    <col min="11" max="11" width="43.5546875" style="12" customWidth="1"/>
    <col min="12" max="12" width="8.5546875" style="151" customWidth="1"/>
    <col min="13" max="13" width="6.88671875" style="12" customWidth="1"/>
    <col min="14" max="14" width="1.33203125" style="12" customWidth="1" collapsed="1"/>
    <col min="15" max="16" width="14" style="12" customWidth="1"/>
    <col min="17" max="17" width="15.21875" style="12" customWidth="1"/>
    <col min="18" max="18" width="43.5546875" style="12" customWidth="1"/>
    <col min="19" max="21" width="5.6640625" style="12" customWidth="1"/>
    <col min="22" max="22" width="5.6640625" style="34" customWidth="1"/>
    <col min="23" max="16384" width="11.5546875" style="12"/>
  </cols>
  <sheetData>
    <row r="1" spans="1:108" hidden="1" outlineLevel="1" x14ac:dyDescent="0.25">
      <c r="B1" s="11"/>
      <c r="C1" s="11"/>
      <c r="D1" s="11"/>
      <c r="E1" s="11"/>
      <c r="F1" s="11"/>
      <c r="G1" s="11"/>
      <c r="H1" s="11"/>
      <c r="I1" s="11"/>
      <c r="J1" s="11"/>
      <c r="K1" s="11"/>
      <c r="L1" s="11"/>
      <c r="M1" s="11"/>
      <c r="N1" s="11"/>
      <c r="O1" s="11"/>
      <c r="P1" s="11"/>
      <c r="Q1" s="11"/>
      <c r="R1" s="11"/>
      <c r="S1" s="11"/>
      <c r="T1" s="11"/>
      <c r="U1" s="11"/>
    </row>
    <row r="2" spans="1:108" s="8" customFormat="1" ht="60.6" hidden="1" outlineLevel="1" x14ac:dyDescent="0.8">
      <c r="A2" s="179"/>
      <c r="B2" s="178" t="s">
        <v>8</v>
      </c>
      <c r="C2" s="180"/>
      <c r="D2" s="155"/>
      <c r="E2" s="181"/>
      <c r="F2" s="182"/>
      <c r="G2" s="182"/>
      <c r="H2" s="183"/>
      <c r="I2" s="183"/>
      <c r="J2" s="184"/>
      <c r="K2" s="155"/>
      <c r="L2" s="155"/>
      <c r="M2" s="155"/>
      <c r="N2" s="155"/>
      <c r="O2" s="155"/>
      <c r="P2" s="155"/>
      <c r="Q2" s="155"/>
      <c r="R2" s="155"/>
      <c r="S2" s="180"/>
      <c r="T2" s="180"/>
      <c r="V2" s="35"/>
    </row>
    <row r="3" spans="1:108" s="185" customFormat="1" ht="19.95" hidden="1" customHeight="1" outlineLevel="1" x14ac:dyDescent="0.3">
      <c r="B3" s="186" t="s">
        <v>143</v>
      </c>
      <c r="C3" s="187"/>
      <c r="D3" s="187"/>
      <c r="V3" s="35"/>
    </row>
    <row r="4" spans="1:108" s="185" customFormat="1" ht="26.4" hidden="1" customHeight="1" outlineLevel="1" x14ac:dyDescent="0.3">
      <c r="B4" s="188" t="s">
        <v>154</v>
      </c>
      <c r="C4" s="189"/>
      <c r="D4" s="190"/>
      <c r="E4" s="191"/>
      <c r="F4" s="191"/>
      <c r="G4" s="191"/>
      <c r="H4" s="192"/>
      <c r="I4" s="192"/>
      <c r="J4" s="192"/>
      <c r="K4" s="192"/>
      <c r="L4" s="192"/>
      <c r="M4" s="192"/>
      <c r="N4" s="192"/>
      <c r="O4" s="192"/>
      <c r="P4" s="192"/>
      <c r="Q4" s="192"/>
      <c r="R4" s="192"/>
      <c r="S4" s="192"/>
      <c r="V4" s="35"/>
      <c r="BA4" s="192"/>
      <c r="BB4" s="192"/>
      <c r="BC4" s="192"/>
      <c r="BD4" s="192"/>
      <c r="BE4" s="192"/>
      <c r="BF4" s="192"/>
      <c r="BG4" s="192"/>
      <c r="BH4" s="192"/>
      <c r="CW4" s="192"/>
      <c r="CX4" s="192"/>
      <c r="CY4" s="192"/>
      <c r="CZ4" s="192"/>
      <c r="DA4" s="192"/>
      <c r="DB4" s="192"/>
      <c r="DC4" s="192"/>
      <c r="DD4" s="192"/>
    </row>
    <row r="5" spans="1:108" s="185" customFormat="1" ht="15.75" hidden="1" customHeight="1" outlineLevel="1" x14ac:dyDescent="0.35">
      <c r="B5" s="97" t="s">
        <v>147</v>
      </c>
      <c r="C5" s="41"/>
      <c r="D5" s="42"/>
      <c r="E5" s="40"/>
      <c r="F5" s="8"/>
      <c r="G5" s="8"/>
      <c r="H5" s="192"/>
      <c r="I5" s="192"/>
      <c r="J5" s="192"/>
      <c r="K5" s="192"/>
      <c r="L5" s="192"/>
      <c r="M5" s="192"/>
      <c r="N5" s="192"/>
      <c r="O5" s="192"/>
      <c r="P5" s="192"/>
      <c r="Q5" s="192"/>
      <c r="R5" s="192"/>
      <c r="S5" s="192"/>
      <c r="V5" s="35"/>
      <c r="BA5" s="192"/>
      <c r="BB5" s="192"/>
      <c r="BC5" s="192"/>
      <c r="BD5" s="192"/>
      <c r="BE5" s="192"/>
      <c r="BF5" s="192"/>
      <c r="BG5" s="192"/>
      <c r="BH5" s="192"/>
      <c r="CW5" s="192"/>
      <c r="CX5" s="192"/>
      <c r="CY5" s="192"/>
      <c r="CZ5" s="192"/>
      <c r="DA5" s="192"/>
      <c r="DB5" s="192"/>
      <c r="DC5" s="192"/>
      <c r="DD5" s="192"/>
    </row>
    <row r="6" spans="1:108" s="185" customFormat="1" ht="15.75" hidden="1" customHeight="1" outlineLevel="1" x14ac:dyDescent="0.35">
      <c r="B6" s="193" t="s">
        <v>142</v>
      </c>
      <c r="C6" s="41"/>
      <c r="D6" s="42"/>
      <c r="E6" s="40"/>
      <c r="F6" s="8"/>
      <c r="G6" s="8"/>
      <c r="H6" s="192"/>
      <c r="I6" s="192"/>
      <c r="J6" s="192"/>
      <c r="K6" s="192"/>
      <c r="L6" s="192"/>
      <c r="M6" s="192"/>
      <c r="N6" s="192"/>
      <c r="O6" s="192"/>
      <c r="P6" s="192"/>
      <c r="Q6" s="192"/>
      <c r="R6" s="192"/>
      <c r="S6" s="192"/>
      <c r="V6" s="35"/>
      <c r="BA6" s="192"/>
      <c r="BB6" s="192"/>
      <c r="BC6" s="192"/>
      <c r="BD6" s="192"/>
      <c r="BE6" s="192"/>
      <c r="BF6" s="192"/>
      <c r="BG6" s="192"/>
      <c r="BH6" s="192"/>
      <c r="CW6" s="192"/>
      <c r="CX6" s="192"/>
      <c r="CY6" s="192"/>
      <c r="CZ6" s="192"/>
      <c r="DA6" s="192"/>
      <c r="DB6" s="192"/>
      <c r="DC6" s="192"/>
      <c r="DD6" s="192"/>
    </row>
    <row r="7" spans="1:108" s="185" customFormat="1" ht="15.75" hidden="1" customHeight="1" outlineLevel="1" x14ac:dyDescent="0.25">
      <c r="B7" s="214">
        <v>45777</v>
      </c>
      <c r="C7" s="214"/>
      <c r="D7" s="214"/>
      <c r="E7" s="214"/>
      <c r="F7" s="214"/>
      <c r="G7" s="214"/>
      <c r="V7" s="35"/>
    </row>
    <row r="8" spans="1:108" s="185" customFormat="1" ht="15.75" hidden="1" customHeight="1" outlineLevel="1" x14ac:dyDescent="0.25">
      <c r="B8" s="194"/>
      <c r="C8" s="194"/>
      <c r="D8" s="194"/>
      <c r="E8" s="194"/>
      <c r="F8" s="194"/>
      <c r="G8" s="194"/>
      <c r="V8" s="35"/>
    </row>
    <row r="9" spans="1:108" s="185" customFormat="1" ht="94.2" hidden="1" customHeight="1" outlineLevel="1" x14ac:dyDescent="0.25">
      <c r="B9" s="194"/>
      <c r="C9" s="215" t="s">
        <v>155</v>
      </c>
      <c r="D9" s="215"/>
      <c r="E9" s="215"/>
      <c r="F9" s="215"/>
      <c r="G9" s="215"/>
      <c r="H9" s="215"/>
      <c r="I9" s="215"/>
      <c r="J9" s="215"/>
      <c r="K9" s="215"/>
      <c r="L9" s="215"/>
      <c r="M9" s="215"/>
      <c r="V9" s="35"/>
    </row>
    <row r="10" spans="1:108" s="8" customFormat="1" collapsed="1" x14ac:dyDescent="0.25">
      <c r="A10" s="7"/>
      <c r="B10" s="7"/>
      <c r="C10" s="13"/>
      <c r="E10" s="14"/>
      <c r="F10" s="14"/>
      <c r="G10" s="14"/>
      <c r="H10" s="16"/>
      <c r="I10" s="16"/>
      <c r="J10" s="38"/>
      <c r="K10" s="12"/>
      <c r="L10" s="151"/>
      <c r="M10" s="12"/>
      <c r="N10" s="12"/>
      <c r="O10" s="12"/>
      <c r="P10" s="12"/>
      <c r="Q10" s="12"/>
      <c r="R10" s="12"/>
      <c r="V10" s="35"/>
    </row>
    <row r="11" spans="1:108" s="25" customFormat="1" ht="24" x14ac:dyDescent="0.3">
      <c r="A11" s="17"/>
      <c r="B11" s="17"/>
      <c r="C11" s="18" t="s">
        <v>12</v>
      </c>
      <c r="D11" s="8"/>
      <c r="E11" s="19" t="s">
        <v>19</v>
      </c>
      <c r="F11" s="20" t="s">
        <v>11</v>
      </c>
      <c r="G11" s="21"/>
      <c r="H11" s="21"/>
      <c r="I11" s="22"/>
      <c r="J11" s="23" t="s">
        <v>20</v>
      </c>
      <c r="K11" s="24" t="s">
        <v>158</v>
      </c>
      <c r="L11" s="153" t="s">
        <v>132</v>
      </c>
      <c r="M11" s="24" t="s">
        <v>1</v>
      </c>
      <c r="N11" s="8"/>
      <c r="O11" s="24" t="s">
        <v>157</v>
      </c>
      <c r="P11" s="24" t="s">
        <v>3</v>
      </c>
      <c r="Q11" s="24" t="s">
        <v>2</v>
      </c>
      <c r="R11" s="24" t="s">
        <v>159</v>
      </c>
      <c r="V11" s="37"/>
    </row>
    <row r="12" spans="1:108" s="25" customFormat="1" x14ac:dyDescent="0.3">
      <c r="A12" s="17"/>
      <c r="B12" s="17"/>
      <c r="C12" s="47"/>
      <c r="E12" s="48"/>
      <c r="F12" s="48"/>
      <c r="G12" s="48"/>
      <c r="H12" s="49"/>
      <c r="I12" s="49"/>
      <c r="L12" s="154"/>
      <c r="O12" s="50"/>
      <c r="V12" s="37"/>
    </row>
    <row r="13" spans="1:108" s="8" customFormat="1" ht="18" x14ac:dyDescent="0.3">
      <c r="A13" s="7"/>
      <c r="B13" s="7"/>
      <c r="C13" s="27" t="s">
        <v>49</v>
      </c>
      <c r="D13" s="99"/>
      <c r="E13" s="100"/>
      <c r="F13" s="101"/>
      <c r="G13" s="27" t="str">
        <f>J135</f>
        <v>Charpente métallique</v>
      </c>
      <c r="H13" s="102"/>
      <c r="I13" s="102"/>
      <c r="J13" s="103"/>
      <c r="K13" s="99"/>
      <c r="L13" s="155"/>
      <c r="M13" s="99"/>
      <c r="N13" s="99"/>
      <c r="O13" s="104"/>
      <c r="P13" s="99"/>
      <c r="Q13" s="99"/>
      <c r="R13" s="99"/>
      <c r="V13" s="35"/>
    </row>
    <row r="14" spans="1:108" s="25" customFormat="1" x14ac:dyDescent="0.3">
      <c r="A14" s="17"/>
      <c r="B14" s="17"/>
      <c r="C14" s="47"/>
      <c r="E14" s="48"/>
      <c r="F14" s="48"/>
      <c r="G14" s="48"/>
      <c r="H14" s="49"/>
      <c r="I14" s="49"/>
      <c r="L14" s="154"/>
      <c r="O14" s="50"/>
      <c r="P14" s="98"/>
      <c r="Q14" s="98"/>
      <c r="V14" s="37"/>
    </row>
    <row r="15" spans="1:108" s="25" customFormat="1" x14ac:dyDescent="0.3">
      <c r="A15" s="17"/>
      <c r="B15" s="17"/>
      <c r="C15" s="51">
        <v>3</v>
      </c>
      <c r="E15" s="52">
        <v>3</v>
      </c>
      <c r="F15" s="52">
        <v>1</v>
      </c>
      <c r="G15" s="53"/>
      <c r="H15" s="53"/>
      <c r="I15" s="53"/>
      <c r="J15" s="124" t="s">
        <v>48</v>
      </c>
      <c r="K15" s="28"/>
      <c r="L15" s="156">
        <f t="shared" ref="L15:L42" si="0">VLOOKUP($C15,$K$132:$L$144,2)</f>
        <v>2</v>
      </c>
      <c r="M15" s="29"/>
      <c r="O15" s="30"/>
      <c r="P15" s="28"/>
      <c r="Q15" s="31"/>
      <c r="R15" s="28"/>
      <c r="V15" s="37"/>
    </row>
    <row r="16" spans="1:108" s="25" customFormat="1" outlineLevel="1" x14ac:dyDescent="0.3">
      <c r="A16" s="17"/>
      <c r="B16" s="17"/>
      <c r="C16" s="54">
        <v>3</v>
      </c>
      <c r="E16" s="55">
        <v>3</v>
      </c>
      <c r="F16" s="55">
        <v>1</v>
      </c>
      <c r="G16" s="56">
        <v>1</v>
      </c>
      <c r="H16" s="56"/>
      <c r="I16" s="57"/>
      <c r="J16" s="2" t="s">
        <v>14</v>
      </c>
      <c r="K16" s="2"/>
      <c r="L16" s="157">
        <f t="shared" si="0"/>
        <v>2</v>
      </c>
      <c r="M16" s="2"/>
      <c r="O16" s="58"/>
      <c r="P16" s="59"/>
      <c r="Q16" s="72">
        <f t="shared" ref="Q16" si="1">O16*P16</f>
        <v>0</v>
      </c>
      <c r="R16" s="2"/>
      <c r="V16" s="37"/>
    </row>
    <row r="17" spans="1:22" s="25" customFormat="1" outlineLevel="1" x14ac:dyDescent="0.3">
      <c r="A17" s="17"/>
      <c r="B17" s="17"/>
      <c r="C17" s="43">
        <v>3</v>
      </c>
      <c r="E17" s="44">
        <v>3</v>
      </c>
      <c r="F17" s="44">
        <v>1</v>
      </c>
      <c r="G17" s="45">
        <v>1</v>
      </c>
      <c r="H17" s="45">
        <v>1</v>
      </c>
      <c r="I17" s="46"/>
      <c r="J17" s="172" t="s">
        <v>22</v>
      </c>
      <c r="K17" s="4" t="s">
        <v>105</v>
      </c>
      <c r="L17" s="158">
        <f t="shared" si="0"/>
        <v>2</v>
      </c>
      <c r="M17" s="4" t="s">
        <v>27</v>
      </c>
      <c r="O17" s="60"/>
      <c r="P17" s="39"/>
      <c r="Q17" s="39">
        <f>O17*P17</f>
        <v>0</v>
      </c>
      <c r="R17" s="4"/>
      <c r="V17" s="37"/>
    </row>
    <row r="18" spans="1:22" s="25" customFormat="1" ht="72" outlineLevel="1" x14ac:dyDescent="0.3">
      <c r="A18" s="17"/>
      <c r="B18" s="17"/>
      <c r="C18" s="43">
        <v>3</v>
      </c>
      <c r="E18" s="44">
        <v>3</v>
      </c>
      <c r="F18" s="44">
        <v>1</v>
      </c>
      <c r="G18" s="45">
        <v>1</v>
      </c>
      <c r="H18" s="45">
        <v>2</v>
      </c>
      <c r="I18" s="46"/>
      <c r="J18" s="172" t="s">
        <v>23</v>
      </c>
      <c r="K18" s="4" t="s">
        <v>116</v>
      </c>
      <c r="L18" s="158">
        <f t="shared" si="0"/>
        <v>2</v>
      </c>
      <c r="M18" s="1" t="s">
        <v>10</v>
      </c>
      <c r="O18" s="60"/>
      <c r="P18" s="39"/>
      <c r="Q18" s="39">
        <f t="shared" ref="Q18:Q19" si="2">O18*P18</f>
        <v>0</v>
      </c>
      <c r="R18" s="4"/>
      <c r="V18" s="37"/>
    </row>
    <row r="19" spans="1:22" s="25" customFormat="1" outlineLevel="1" x14ac:dyDescent="0.3">
      <c r="A19" s="17"/>
      <c r="B19" s="17"/>
      <c r="C19" s="54">
        <v>3</v>
      </c>
      <c r="E19" s="55">
        <v>3</v>
      </c>
      <c r="F19" s="55">
        <v>1</v>
      </c>
      <c r="G19" s="56">
        <v>2</v>
      </c>
      <c r="H19" s="56"/>
      <c r="I19" s="57"/>
      <c r="J19" s="2" t="s">
        <v>21</v>
      </c>
      <c r="K19" s="2"/>
      <c r="L19" s="157">
        <f t="shared" si="0"/>
        <v>2</v>
      </c>
      <c r="M19" s="2"/>
      <c r="O19" s="58"/>
      <c r="P19" s="59"/>
      <c r="Q19" s="72">
        <f t="shared" si="2"/>
        <v>0</v>
      </c>
      <c r="R19" s="2"/>
      <c r="V19" s="37"/>
    </row>
    <row r="20" spans="1:22" s="25" customFormat="1" outlineLevel="1" x14ac:dyDescent="0.3">
      <c r="A20" s="17"/>
      <c r="B20" s="17"/>
      <c r="C20" s="43">
        <v>3</v>
      </c>
      <c r="E20" s="44">
        <v>3</v>
      </c>
      <c r="F20" s="44">
        <v>1</v>
      </c>
      <c r="G20" s="45">
        <v>2</v>
      </c>
      <c r="H20" s="45">
        <v>1</v>
      </c>
      <c r="I20" s="46"/>
      <c r="J20" s="172" t="s">
        <v>24</v>
      </c>
      <c r="K20" s="4" t="s">
        <v>105</v>
      </c>
      <c r="L20" s="158">
        <f t="shared" si="0"/>
        <v>2</v>
      </c>
      <c r="M20" s="4" t="s">
        <v>27</v>
      </c>
      <c r="O20" s="60"/>
      <c r="P20" s="39"/>
      <c r="Q20" s="39">
        <f t="shared" ref="Q20:Q22" si="3">O20*P20</f>
        <v>0</v>
      </c>
      <c r="R20" s="4"/>
      <c r="V20" s="37"/>
    </row>
    <row r="21" spans="1:22" s="25" customFormat="1" ht="24" outlineLevel="1" x14ac:dyDescent="0.3">
      <c r="A21" s="17"/>
      <c r="B21" s="17"/>
      <c r="C21" s="43">
        <v>3</v>
      </c>
      <c r="E21" s="44">
        <v>3</v>
      </c>
      <c r="F21" s="44">
        <v>1</v>
      </c>
      <c r="G21" s="45">
        <v>2</v>
      </c>
      <c r="H21" s="45">
        <v>2</v>
      </c>
      <c r="I21" s="46"/>
      <c r="J21" s="172" t="s">
        <v>39</v>
      </c>
      <c r="K21" s="4" t="s">
        <v>118</v>
      </c>
      <c r="L21" s="158">
        <f t="shared" si="0"/>
        <v>2</v>
      </c>
      <c r="M21" s="4" t="s">
        <v>27</v>
      </c>
      <c r="O21" s="60"/>
      <c r="P21" s="39"/>
      <c r="Q21" s="39">
        <f t="shared" si="3"/>
        <v>0</v>
      </c>
      <c r="R21" s="4"/>
      <c r="V21" s="37"/>
    </row>
    <row r="22" spans="1:22" s="25" customFormat="1" outlineLevel="1" x14ac:dyDescent="0.3">
      <c r="A22" s="17"/>
      <c r="B22" s="17"/>
      <c r="C22" s="43">
        <v>3</v>
      </c>
      <c r="E22" s="44">
        <v>3</v>
      </c>
      <c r="F22" s="44">
        <v>1</v>
      </c>
      <c r="G22" s="45">
        <v>2</v>
      </c>
      <c r="H22" s="45">
        <v>3</v>
      </c>
      <c r="I22" s="46"/>
      <c r="J22" s="172" t="s">
        <v>25</v>
      </c>
      <c r="K22" s="4" t="s">
        <v>105</v>
      </c>
      <c r="L22" s="158">
        <f t="shared" si="0"/>
        <v>2</v>
      </c>
      <c r="M22" s="4" t="s">
        <v>27</v>
      </c>
      <c r="O22" s="60"/>
      <c r="P22" s="39"/>
      <c r="Q22" s="39">
        <f t="shared" si="3"/>
        <v>0</v>
      </c>
      <c r="R22" s="4"/>
      <c r="V22" s="37"/>
    </row>
    <row r="23" spans="1:22" s="25" customFormat="1" hidden="1" outlineLevel="1" x14ac:dyDescent="0.3">
      <c r="A23" s="17"/>
      <c r="B23" s="17"/>
      <c r="C23" s="80">
        <v>3</v>
      </c>
      <c r="D23" s="73"/>
      <c r="E23" s="81">
        <v>3</v>
      </c>
      <c r="F23" s="81">
        <v>1</v>
      </c>
      <c r="G23" s="82">
        <v>2</v>
      </c>
      <c r="H23" s="82">
        <v>3</v>
      </c>
      <c r="I23" s="83" t="s">
        <v>41</v>
      </c>
      <c r="J23" s="173" t="s">
        <v>42</v>
      </c>
      <c r="K23" s="3"/>
      <c r="L23" s="159">
        <f t="shared" si="0"/>
        <v>2</v>
      </c>
      <c r="M23" s="3" t="s">
        <v>1</v>
      </c>
      <c r="N23" s="73"/>
      <c r="O23" s="84"/>
      <c r="P23" s="85"/>
      <c r="Q23" s="87" t="s">
        <v>40</v>
      </c>
      <c r="R23" s="3"/>
      <c r="V23" s="37"/>
    </row>
    <row r="24" spans="1:22" s="25" customFormat="1" hidden="1" outlineLevel="1" x14ac:dyDescent="0.3">
      <c r="A24" s="17"/>
      <c r="B24" s="17"/>
      <c r="C24" s="80">
        <v>3</v>
      </c>
      <c r="D24" s="73"/>
      <c r="E24" s="81">
        <v>3</v>
      </c>
      <c r="F24" s="81">
        <v>1</v>
      </c>
      <c r="G24" s="82">
        <v>2</v>
      </c>
      <c r="H24" s="82">
        <v>3</v>
      </c>
      <c r="I24" s="83" t="s">
        <v>41</v>
      </c>
      <c r="J24" s="173" t="s">
        <v>43</v>
      </c>
      <c r="K24" s="3"/>
      <c r="L24" s="159">
        <f t="shared" si="0"/>
        <v>2</v>
      </c>
      <c r="M24" s="3" t="s">
        <v>0</v>
      </c>
      <c r="N24" s="73"/>
      <c r="O24" s="84"/>
      <c r="P24" s="85"/>
      <c r="Q24" s="87" t="s">
        <v>40</v>
      </c>
      <c r="R24" s="3"/>
      <c r="V24" s="37"/>
    </row>
    <row r="25" spans="1:22" s="25" customFormat="1" hidden="1" outlineLevel="1" x14ac:dyDescent="0.3">
      <c r="A25" s="17"/>
      <c r="B25" s="17"/>
      <c r="C25" s="80">
        <v>3</v>
      </c>
      <c r="D25" s="73"/>
      <c r="E25" s="81">
        <v>3</v>
      </c>
      <c r="F25" s="81">
        <v>1</v>
      </c>
      <c r="G25" s="82">
        <v>2</v>
      </c>
      <c r="H25" s="82">
        <v>3</v>
      </c>
      <c r="I25" s="83" t="s">
        <v>41</v>
      </c>
      <c r="J25" s="173" t="s">
        <v>44</v>
      </c>
      <c r="K25" s="3" t="s">
        <v>56</v>
      </c>
      <c r="L25" s="159">
        <f t="shared" si="0"/>
        <v>2</v>
      </c>
      <c r="M25" s="86" t="s">
        <v>10</v>
      </c>
      <c r="N25" s="73"/>
      <c r="O25" s="84"/>
      <c r="P25" s="85"/>
      <c r="Q25" s="87" t="s">
        <v>40</v>
      </c>
      <c r="R25" s="3"/>
      <c r="V25" s="37"/>
    </row>
    <row r="26" spans="1:22" s="25" customFormat="1" ht="24" outlineLevel="1" x14ac:dyDescent="0.3">
      <c r="A26" s="17"/>
      <c r="B26" s="17"/>
      <c r="C26" s="43">
        <v>3</v>
      </c>
      <c r="E26" s="44">
        <v>3</v>
      </c>
      <c r="F26" s="44">
        <v>1</v>
      </c>
      <c r="G26" s="45">
        <v>2</v>
      </c>
      <c r="H26" s="45">
        <v>4</v>
      </c>
      <c r="I26" s="46"/>
      <c r="J26" s="172" t="s">
        <v>26</v>
      </c>
      <c r="K26" s="5" t="s">
        <v>115</v>
      </c>
      <c r="L26" s="158">
        <f t="shared" si="0"/>
        <v>2</v>
      </c>
      <c r="M26" s="5" t="s">
        <v>58</v>
      </c>
      <c r="N26" s="89"/>
      <c r="O26" s="65"/>
      <c r="P26" s="66"/>
      <c r="Q26" s="39">
        <f t="shared" ref="Q26:Q27" si="4">O26*P26</f>
        <v>0</v>
      </c>
      <c r="R26" s="5"/>
      <c r="V26" s="37"/>
    </row>
    <row r="27" spans="1:22" s="25" customFormat="1" outlineLevel="1" x14ac:dyDescent="0.3">
      <c r="A27" s="17"/>
      <c r="B27" s="17"/>
      <c r="C27" s="54">
        <v>3</v>
      </c>
      <c r="E27" s="55">
        <v>3</v>
      </c>
      <c r="F27" s="55">
        <v>1</v>
      </c>
      <c r="G27" s="56">
        <v>3</v>
      </c>
      <c r="H27" s="56"/>
      <c r="I27" s="57"/>
      <c r="J27" s="2" t="s">
        <v>13</v>
      </c>
      <c r="K27" s="2"/>
      <c r="L27" s="157">
        <f t="shared" si="0"/>
        <v>2</v>
      </c>
      <c r="M27" s="2"/>
      <c r="O27" s="58"/>
      <c r="P27" s="59"/>
      <c r="Q27" s="72">
        <f t="shared" si="4"/>
        <v>0</v>
      </c>
      <c r="R27" s="2"/>
      <c r="V27" s="37"/>
    </row>
    <row r="28" spans="1:22" s="25" customFormat="1" ht="24" outlineLevel="1" x14ac:dyDescent="0.3">
      <c r="A28" s="17"/>
      <c r="B28" s="17"/>
      <c r="C28" s="43">
        <v>3</v>
      </c>
      <c r="E28" s="44">
        <v>3</v>
      </c>
      <c r="F28" s="44">
        <v>1</v>
      </c>
      <c r="G28" s="45">
        <v>3</v>
      </c>
      <c r="H28" s="45">
        <v>1</v>
      </c>
      <c r="I28" s="46"/>
      <c r="J28" s="172" t="s">
        <v>45</v>
      </c>
      <c r="K28" s="4" t="s">
        <v>119</v>
      </c>
      <c r="L28" s="158">
        <f t="shared" si="0"/>
        <v>2</v>
      </c>
      <c r="M28" s="4" t="s">
        <v>27</v>
      </c>
      <c r="O28" s="60"/>
      <c r="P28" s="39"/>
      <c r="Q28" s="39">
        <f>O28*P28</f>
        <v>0</v>
      </c>
      <c r="R28" s="4"/>
      <c r="V28" s="37"/>
    </row>
    <row r="29" spans="1:22" s="25" customFormat="1" outlineLevel="1" x14ac:dyDescent="0.3">
      <c r="A29" s="17"/>
      <c r="B29" s="17"/>
      <c r="C29" s="43">
        <v>3</v>
      </c>
      <c r="E29" s="44">
        <v>3</v>
      </c>
      <c r="F29" s="44">
        <v>1</v>
      </c>
      <c r="G29" s="45">
        <v>3</v>
      </c>
      <c r="H29" s="45">
        <v>2</v>
      </c>
      <c r="I29" s="46"/>
      <c r="J29" s="172" t="s">
        <v>28</v>
      </c>
      <c r="K29" s="4" t="s">
        <v>105</v>
      </c>
      <c r="L29" s="158">
        <f t="shared" si="0"/>
        <v>2</v>
      </c>
      <c r="M29" s="4" t="s">
        <v>27</v>
      </c>
      <c r="O29" s="60"/>
      <c r="P29" s="39"/>
      <c r="Q29" s="39">
        <f>O29*P29</f>
        <v>0</v>
      </c>
      <c r="R29" s="4"/>
      <c r="V29" s="37"/>
    </row>
    <row r="30" spans="1:22" s="25" customFormat="1" outlineLevel="1" x14ac:dyDescent="0.3">
      <c r="A30" s="17"/>
      <c r="B30" s="17"/>
      <c r="C30" s="43">
        <v>3</v>
      </c>
      <c r="E30" s="44">
        <v>3</v>
      </c>
      <c r="F30" s="44">
        <v>1</v>
      </c>
      <c r="G30" s="45">
        <v>3</v>
      </c>
      <c r="H30" s="45">
        <v>3</v>
      </c>
      <c r="I30" s="46"/>
      <c r="J30" s="174" t="s">
        <v>29</v>
      </c>
      <c r="K30" s="4" t="s">
        <v>105</v>
      </c>
      <c r="L30" s="158">
        <f t="shared" si="0"/>
        <v>2</v>
      </c>
      <c r="M30" s="4" t="s">
        <v>27</v>
      </c>
      <c r="O30" s="90"/>
      <c r="P30" s="39"/>
      <c r="Q30" s="39">
        <f t="shared" ref="Q30:Q31" si="5">O30*P30</f>
        <v>0</v>
      </c>
      <c r="R30" s="4"/>
      <c r="V30" s="37"/>
    </row>
    <row r="31" spans="1:22" s="25" customFormat="1" outlineLevel="1" x14ac:dyDescent="0.3">
      <c r="A31" s="17"/>
      <c r="B31" s="17"/>
      <c r="C31" s="54">
        <v>3</v>
      </c>
      <c r="E31" s="55">
        <v>3</v>
      </c>
      <c r="F31" s="55">
        <v>1</v>
      </c>
      <c r="G31" s="56">
        <v>4</v>
      </c>
      <c r="H31" s="56"/>
      <c r="I31" s="57"/>
      <c r="J31" s="2" t="s">
        <v>30</v>
      </c>
      <c r="K31" s="2"/>
      <c r="L31" s="157">
        <f t="shared" si="0"/>
        <v>2</v>
      </c>
      <c r="M31" s="2"/>
      <c r="O31" s="58"/>
      <c r="P31" s="59"/>
      <c r="Q31" s="72">
        <f t="shared" si="5"/>
        <v>0</v>
      </c>
      <c r="R31" s="2"/>
      <c r="V31" s="37"/>
    </row>
    <row r="32" spans="1:22" s="25" customFormat="1" outlineLevel="1" x14ac:dyDescent="0.3">
      <c r="A32" s="17"/>
      <c r="B32" s="17"/>
      <c r="C32" s="43">
        <v>3</v>
      </c>
      <c r="E32" s="44">
        <v>3</v>
      </c>
      <c r="F32" s="44">
        <v>1</v>
      </c>
      <c r="G32" s="45">
        <v>4</v>
      </c>
      <c r="H32" s="45">
        <v>1</v>
      </c>
      <c r="I32" s="46"/>
      <c r="J32" s="172" t="s">
        <v>31</v>
      </c>
      <c r="K32" s="4" t="s">
        <v>105</v>
      </c>
      <c r="L32" s="158">
        <f t="shared" si="0"/>
        <v>2</v>
      </c>
      <c r="M32" s="4" t="s">
        <v>27</v>
      </c>
      <c r="O32" s="60"/>
      <c r="P32" s="39"/>
      <c r="Q32" s="39">
        <f>O32*P32</f>
        <v>0</v>
      </c>
      <c r="R32" s="4"/>
      <c r="V32" s="37"/>
    </row>
    <row r="33" spans="1:22" s="25" customFormat="1" outlineLevel="1" x14ac:dyDescent="0.3">
      <c r="A33" s="17"/>
      <c r="B33" s="17"/>
      <c r="C33" s="43">
        <v>3</v>
      </c>
      <c r="E33" s="44">
        <v>3</v>
      </c>
      <c r="F33" s="44">
        <v>1</v>
      </c>
      <c r="G33" s="45">
        <v>4</v>
      </c>
      <c r="H33" s="45">
        <v>2</v>
      </c>
      <c r="I33" s="46"/>
      <c r="J33" s="172" t="s">
        <v>32</v>
      </c>
      <c r="K33" s="4" t="s">
        <v>105</v>
      </c>
      <c r="L33" s="158">
        <f t="shared" si="0"/>
        <v>2</v>
      </c>
      <c r="M33" s="4" t="s">
        <v>27</v>
      </c>
      <c r="O33" s="60"/>
      <c r="P33" s="39"/>
      <c r="Q33" s="39">
        <f t="shared" ref="Q33:Q34" si="6">O33*P33</f>
        <v>0</v>
      </c>
      <c r="R33" s="4"/>
      <c r="V33" s="37"/>
    </row>
    <row r="34" spans="1:22" s="25" customFormat="1" outlineLevel="1" x14ac:dyDescent="0.3">
      <c r="A34" s="17"/>
      <c r="B34" s="17"/>
      <c r="C34" s="54">
        <v>3</v>
      </c>
      <c r="E34" s="55">
        <v>3</v>
      </c>
      <c r="F34" s="55">
        <v>1</v>
      </c>
      <c r="G34" s="56">
        <v>5</v>
      </c>
      <c r="H34" s="56"/>
      <c r="I34" s="57"/>
      <c r="J34" s="2" t="s">
        <v>33</v>
      </c>
      <c r="K34" s="2"/>
      <c r="L34" s="157">
        <f t="shared" si="0"/>
        <v>2</v>
      </c>
      <c r="M34" s="2"/>
      <c r="O34" s="58"/>
      <c r="P34" s="59"/>
      <c r="Q34" s="72">
        <f t="shared" si="6"/>
        <v>0</v>
      </c>
      <c r="R34" s="2"/>
      <c r="V34" s="37"/>
    </row>
    <row r="35" spans="1:22" s="25" customFormat="1" ht="24" outlineLevel="1" x14ac:dyDescent="0.3">
      <c r="A35" s="17"/>
      <c r="B35" s="17"/>
      <c r="C35" s="43">
        <v>3</v>
      </c>
      <c r="E35" s="44">
        <v>3</v>
      </c>
      <c r="F35" s="44">
        <v>1</v>
      </c>
      <c r="G35" s="45">
        <v>5</v>
      </c>
      <c r="H35" s="45">
        <v>1</v>
      </c>
      <c r="I35" s="46"/>
      <c r="J35" s="172" t="s">
        <v>34</v>
      </c>
      <c r="K35" s="4" t="s">
        <v>118</v>
      </c>
      <c r="L35" s="158">
        <f t="shared" si="0"/>
        <v>2</v>
      </c>
      <c r="M35" s="4" t="s">
        <v>27</v>
      </c>
      <c r="O35" s="88"/>
      <c r="P35" s="39"/>
      <c r="Q35" s="39">
        <f>O35*P35</f>
        <v>0</v>
      </c>
      <c r="R35" s="4"/>
      <c r="V35" s="37"/>
    </row>
    <row r="36" spans="1:22" s="25" customFormat="1" ht="24" outlineLevel="1" x14ac:dyDescent="0.3">
      <c r="A36" s="17"/>
      <c r="B36" s="17"/>
      <c r="C36" s="43">
        <v>3</v>
      </c>
      <c r="E36" s="44">
        <v>3</v>
      </c>
      <c r="F36" s="44">
        <v>1</v>
      </c>
      <c r="G36" s="45">
        <v>5</v>
      </c>
      <c r="H36" s="45">
        <v>2</v>
      </c>
      <c r="I36" s="46"/>
      <c r="J36" s="172" t="s">
        <v>35</v>
      </c>
      <c r="K36" s="4" t="s">
        <v>118</v>
      </c>
      <c r="L36" s="158">
        <f t="shared" si="0"/>
        <v>2</v>
      </c>
      <c r="M36" s="4" t="s">
        <v>27</v>
      </c>
      <c r="O36" s="88"/>
      <c r="P36" s="39"/>
      <c r="Q36" s="39">
        <f t="shared" ref="Q36:Q39" si="7">O36*P36</f>
        <v>0</v>
      </c>
      <c r="R36" s="4"/>
      <c r="V36" s="37"/>
    </row>
    <row r="37" spans="1:22" s="25" customFormat="1" outlineLevel="1" x14ac:dyDescent="0.3">
      <c r="A37" s="17"/>
      <c r="B37" s="17"/>
      <c r="C37" s="43">
        <v>3</v>
      </c>
      <c r="E37" s="44">
        <v>3</v>
      </c>
      <c r="F37" s="44">
        <v>1</v>
      </c>
      <c r="G37" s="45">
        <v>5</v>
      </c>
      <c r="H37" s="45">
        <v>2</v>
      </c>
      <c r="I37" s="46"/>
      <c r="J37" s="172" t="s">
        <v>46</v>
      </c>
      <c r="K37" s="4" t="s">
        <v>105</v>
      </c>
      <c r="L37" s="158">
        <f t="shared" si="0"/>
        <v>2</v>
      </c>
      <c r="M37" s="4" t="s">
        <v>27</v>
      </c>
      <c r="N37" s="89"/>
      <c r="O37" s="65"/>
      <c r="P37" s="39"/>
      <c r="Q37" s="39">
        <f t="shared" si="7"/>
        <v>0</v>
      </c>
      <c r="R37" s="4"/>
      <c r="V37" s="37"/>
    </row>
    <row r="38" spans="1:22" s="25" customFormat="1" ht="24" outlineLevel="1" x14ac:dyDescent="0.3">
      <c r="A38" s="17"/>
      <c r="B38" s="17"/>
      <c r="C38" s="54">
        <v>3</v>
      </c>
      <c r="E38" s="55">
        <v>3</v>
      </c>
      <c r="F38" s="55">
        <v>1</v>
      </c>
      <c r="G38" s="56">
        <v>6</v>
      </c>
      <c r="H38" s="56"/>
      <c r="I38" s="57"/>
      <c r="J38" s="2" t="s">
        <v>36</v>
      </c>
      <c r="K38" s="147" t="s">
        <v>117</v>
      </c>
      <c r="L38" s="161">
        <f t="shared" si="0"/>
        <v>2</v>
      </c>
      <c r="M38" s="2"/>
      <c r="O38" s="58"/>
      <c r="P38" s="59"/>
      <c r="Q38" s="72">
        <f t="shared" si="7"/>
        <v>0</v>
      </c>
      <c r="R38" s="147"/>
      <c r="V38" s="37"/>
    </row>
    <row r="39" spans="1:22" s="25" customFormat="1" outlineLevel="1" x14ac:dyDescent="0.3">
      <c r="A39" s="17"/>
      <c r="B39" s="17"/>
      <c r="C39" s="54">
        <v>3</v>
      </c>
      <c r="E39" s="55">
        <v>3</v>
      </c>
      <c r="F39" s="55">
        <v>1</v>
      </c>
      <c r="G39" s="56">
        <v>7</v>
      </c>
      <c r="H39" s="56"/>
      <c r="I39" s="57"/>
      <c r="J39" s="2" t="s">
        <v>16</v>
      </c>
      <c r="K39" s="135" t="s">
        <v>120</v>
      </c>
      <c r="L39" s="157">
        <f t="shared" si="0"/>
        <v>2</v>
      </c>
      <c r="M39" s="2"/>
      <c r="O39" s="58"/>
      <c r="P39" s="59"/>
      <c r="Q39" s="72">
        <f t="shared" si="7"/>
        <v>0</v>
      </c>
      <c r="R39" s="135"/>
      <c r="V39" s="37"/>
    </row>
    <row r="40" spans="1:22" s="25" customFormat="1" outlineLevel="1" x14ac:dyDescent="0.3">
      <c r="A40" s="17"/>
      <c r="B40" s="17"/>
      <c r="C40" s="61">
        <v>3</v>
      </c>
      <c r="E40" s="62">
        <v>3</v>
      </c>
      <c r="F40" s="62">
        <v>1</v>
      </c>
      <c r="G40" s="63">
        <v>7</v>
      </c>
      <c r="H40" s="63">
        <v>1</v>
      </c>
      <c r="I40" s="64"/>
      <c r="J40" s="175" t="s">
        <v>106</v>
      </c>
      <c r="K40" s="141" t="s">
        <v>107</v>
      </c>
      <c r="L40" s="160">
        <f t="shared" si="0"/>
        <v>2</v>
      </c>
      <c r="M40" s="5" t="s">
        <v>10</v>
      </c>
      <c r="O40" s="65"/>
      <c r="P40" s="66"/>
      <c r="Q40" s="39">
        <f>O40*P40</f>
        <v>0</v>
      </c>
      <c r="R40" s="141"/>
      <c r="V40" s="37"/>
    </row>
    <row r="41" spans="1:22" s="25" customFormat="1" outlineLevel="1" x14ac:dyDescent="0.3">
      <c r="A41" s="17"/>
      <c r="B41" s="17"/>
      <c r="C41" s="61">
        <v>3</v>
      </c>
      <c r="E41" s="62">
        <v>3</v>
      </c>
      <c r="F41" s="62">
        <v>1</v>
      </c>
      <c r="G41" s="63">
        <v>7</v>
      </c>
      <c r="H41" s="63">
        <v>2</v>
      </c>
      <c r="I41" s="64"/>
      <c r="J41" s="175" t="s">
        <v>104</v>
      </c>
      <c r="K41" s="5"/>
      <c r="L41" s="158">
        <f t="shared" si="0"/>
        <v>2</v>
      </c>
      <c r="M41" s="5" t="s">
        <v>47</v>
      </c>
      <c r="O41" s="65"/>
      <c r="P41" s="66"/>
      <c r="Q41" s="39">
        <f>O41*P41</f>
        <v>0</v>
      </c>
      <c r="R41" s="5"/>
      <c r="V41" s="37"/>
    </row>
    <row r="42" spans="1:22" s="25" customFormat="1" outlineLevel="1" x14ac:dyDescent="0.3">
      <c r="A42" s="17"/>
      <c r="B42" s="17"/>
      <c r="C42" s="54">
        <v>3</v>
      </c>
      <c r="E42" s="55">
        <v>3</v>
      </c>
      <c r="F42" s="55">
        <v>1</v>
      </c>
      <c r="G42" s="56">
        <v>9</v>
      </c>
      <c r="H42" s="56"/>
      <c r="I42" s="57"/>
      <c r="J42" s="2" t="s">
        <v>114</v>
      </c>
      <c r="K42" s="136">
        <v>0.02</v>
      </c>
      <c r="L42" s="162">
        <f t="shared" si="0"/>
        <v>2</v>
      </c>
      <c r="M42" s="2" t="s">
        <v>10</v>
      </c>
      <c r="O42" s="58">
        <v>1</v>
      </c>
      <c r="P42" s="59">
        <f>$K42*SUBTOTAL(9,Q52:Q119)</f>
        <v>0</v>
      </c>
      <c r="Q42" s="59">
        <f>O42*P42</f>
        <v>0</v>
      </c>
      <c r="R42" s="136"/>
      <c r="V42" s="37"/>
    </row>
    <row r="43" spans="1:22" s="25" customFormat="1" x14ac:dyDescent="0.3">
      <c r="A43" s="17"/>
      <c r="B43" s="17"/>
      <c r="C43" s="47"/>
      <c r="E43" s="48"/>
      <c r="F43" s="48"/>
      <c r="G43" s="48"/>
      <c r="H43" s="49"/>
      <c r="I43" s="49"/>
      <c r="L43" s="154"/>
      <c r="O43" s="50"/>
      <c r="V43" s="37"/>
    </row>
    <row r="44" spans="1:22" s="25" customFormat="1" x14ac:dyDescent="0.3">
      <c r="A44" s="17"/>
      <c r="B44" s="17"/>
      <c r="C44" s="47"/>
      <c r="E44" s="48"/>
      <c r="F44" s="48"/>
      <c r="G44" s="48"/>
      <c r="H44" s="49"/>
      <c r="I44" s="49"/>
      <c r="L44" s="154"/>
      <c r="O44" s="50"/>
      <c r="P44" s="67" t="s">
        <v>9</v>
      </c>
      <c r="Q44" s="67">
        <f>SUBTOTAL(9,Q15:Q43)</f>
        <v>0</v>
      </c>
      <c r="V44" s="37"/>
    </row>
    <row r="45" spans="1:22" s="25" customFormat="1" x14ac:dyDescent="0.3">
      <c r="A45" s="17"/>
      <c r="B45" s="17"/>
      <c r="C45" s="47"/>
      <c r="E45" s="48"/>
      <c r="F45" s="48"/>
      <c r="G45" s="48"/>
      <c r="H45" s="49"/>
      <c r="I45" s="49"/>
      <c r="L45" s="154"/>
      <c r="O45" s="50"/>
      <c r="P45" s="68"/>
      <c r="Q45" s="68"/>
      <c r="V45" s="37"/>
    </row>
    <row r="46" spans="1:22" s="25" customFormat="1" x14ac:dyDescent="0.3">
      <c r="A46" s="17"/>
      <c r="B46" s="17"/>
      <c r="C46" s="51">
        <v>3</v>
      </c>
      <c r="E46" s="52">
        <v>3</v>
      </c>
      <c r="F46" s="52">
        <v>1</v>
      </c>
      <c r="G46" s="53"/>
      <c r="H46" s="53"/>
      <c r="I46" s="53"/>
      <c r="J46" s="124" t="s">
        <v>37</v>
      </c>
      <c r="K46" s="28"/>
      <c r="L46" s="156">
        <f>VLOOKUP($C46,$K$132:$L$144,2)</f>
        <v>2</v>
      </c>
      <c r="M46" s="29"/>
      <c r="O46" s="30"/>
      <c r="P46" s="28"/>
      <c r="Q46" s="31"/>
      <c r="R46" s="28"/>
      <c r="V46" s="37"/>
    </row>
    <row r="47" spans="1:22" s="25" customFormat="1" x14ac:dyDescent="0.3">
      <c r="A47" s="17"/>
      <c r="B47" s="17"/>
      <c r="C47" s="54">
        <v>3</v>
      </c>
      <c r="E47" s="55">
        <v>3</v>
      </c>
      <c r="F47" s="55">
        <v>1</v>
      </c>
      <c r="G47" s="56">
        <v>1</v>
      </c>
      <c r="H47" s="56"/>
      <c r="I47" s="57"/>
      <c r="J47" s="2" t="s">
        <v>38</v>
      </c>
      <c r="K47" s="140">
        <v>7.0000000000000007E-2</v>
      </c>
      <c r="L47" s="163">
        <f>VLOOKUP($C47,$K$132:$L$144,2)</f>
        <v>2</v>
      </c>
      <c r="M47" s="2" t="s">
        <v>10</v>
      </c>
      <c r="O47" s="58">
        <v>1</v>
      </c>
      <c r="P47" s="59">
        <f>SUBTOTAL(9,Q51:Q120)*$K47</f>
        <v>0</v>
      </c>
      <c r="Q47" s="59">
        <f>O47*P47</f>
        <v>0</v>
      </c>
      <c r="R47" s="140"/>
      <c r="V47" s="37"/>
    </row>
    <row r="48" spans="1:22" s="25" customFormat="1" x14ac:dyDescent="0.3">
      <c r="A48" s="17"/>
      <c r="B48" s="17"/>
      <c r="C48" s="54">
        <v>3</v>
      </c>
      <c r="E48" s="55">
        <v>3</v>
      </c>
      <c r="F48" s="55">
        <v>1</v>
      </c>
      <c r="G48" s="56">
        <v>2</v>
      </c>
      <c r="H48" s="56"/>
      <c r="I48" s="57"/>
      <c r="J48" s="69" t="s">
        <v>15</v>
      </c>
      <c r="K48" s="6" t="s">
        <v>108</v>
      </c>
      <c r="L48" s="157">
        <f>VLOOKUP($C48,$K$132:$L$144,2)</f>
        <v>2</v>
      </c>
      <c r="M48" s="2" t="s">
        <v>27</v>
      </c>
      <c r="O48" s="58"/>
      <c r="P48" s="59"/>
      <c r="Q48" s="59">
        <f>O48*P48</f>
        <v>0</v>
      </c>
      <c r="R48" s="6"/>
      <c r="V48" s="37"/>
    </row>
    <row r="49" spans="1:22" s="25" customFormat="1" x14ac:dyDescent="0.3">
      <c r="A49" s="17"/>
      <c r="B49" s="17"/>
      <c r="C49" s="47"/>
      <c r="E49" s="48"/>
      <c r="F49" s="48"/>
      <c r="G49" s="48"/>
      <c r="H49" s="49"/>
      <c r="I49" s="49"/>
      <c r="L49" s="154"/>
      <c r="O49" s="50"/>
      <c r="V49" s="37"/>
    </row>
    <row r="50" spans="1:22" s="25" customFormat="1" x14ac:dyDescent="0.3">
      <c r="A50" s="17"/>
      <c r="B50" s="17"/>
      <c r="C50" s="47"/>
      <c r="E50" s="48"/>
      <c r="F50" s="48"/>
      <c r="G50" s="48"/>
      <c r="H50" s="49"/>
      <c r="I50" s="49"/>
      <c r="L50" s="154"/>
      <c r="O50" s="50"/>
      <c r="P50" s="67" t="s">
        <v>9</v>
      </c>
      <c r="Q50" s="67">
        <f>SUBTOTAL(9,Q46:Q48)</f>
        <v>0</v>
      </c>
      <c r="V50" s="37"/>
    </row>
    <row r="51" spans="1:22" s="25" customFormat="1" x14ac:dyDescent="0.3">
      <c r="A51" s="17"/>
      <c r="B51" s="17"/>
      <c r="C51" s="47"/>
      <c r="E51" s="48"/>
      <c r="F51" s="48"/>
      <c r="G51" s="48"/>
      <c r="H51" s="49"/>
      <c r="I51" s="49"/>
      <c r="L51" s="154"/>
      <c r="O51" s="50"/>
      <c r="P51" s="68"/>
      <c r="Q51" s="68"/>
      <c r="V51" s="37"/>
    </row>
    <row r="52" spans="1:22" s="25" customFormat="1" x14ac:dyDescent="0.3">
      <c r="A52" s="17"/>
      <c r="B52" s="17"/>
      <c r="C52" s="211" t="s">
        <v>153</v>
      </c>
      <c r="E52" s="52">
        <v>3</v>
      </c>
      <c r="F52" s="52">
        <v>2</v>
      </c>
      <c r="G52" s="53"/>
      <c r="H52" s="53"/>
      <c r="I52" s="53"/>
      <c r="J52" s="124" t="s">
        <v>68</v>
      </c>
      <c r="K52" s="28"/>
      <c r="L52" s="156">
        <f t="shared" ref="L52:L66" si="8">VLOOKUP($C52,$K$132:$L$144,2)</f>
        <v>1</v>
      </c>
      <c r="M52" s="29"/>
      <c r="O52" s="30"/>
      <c r="P52" s="28"/>
      <c r="Q52" s="31"/>
      <c r="R52" s="28"/>
      <c r="V52" s="37"/>
    </row>
    <row r="53" spans="1:22" s="25" customFormat="1" x14ac:dyDescent="0.3">
      <c r="A53" s="17"/>
      <c r="B53" s="17"/>
      <c r="C53" s="212" t="s">
        <v>153</v>
      </c>
      <c r="E53" s="71">
        <v>3</v>
      </c>
      <c r="F53" s="55">
        <v>2</v>
      </c>
      <c r="G53" s="56">
        <v>1</v>
      </c>
      <c r="H53" s="56"/>
      <c r="I53" s="57"/>
      <c r="J53" s="32" t="s">
        <v>62</v>
      </c>
      <c r="K53" s="32"/>
      <c r="L53" s="164">
        <f t="shared" si="8"/>
        <v>1</v>
      </c>
      <c r="M53" s="32" t="s">
        <v>18</v>
      </c>
      <c r="O53" s="58"/>
      <c r="P53" s="72"/>
      <c r="Q53" s="72">
        <f t="shared" ref="Q53:Q64" si="9">O53*P53</f>
        <v>0</v>
      </c>
      <c r="R53" s="32"/>
      <c r="V53" s="37"/>
    </row>
    <row r="54" spans="1:22" s="25" customFormat="1" x14ac:dyDescent="0.3">
      <c r="A54" s="17"/>
      <c r="B54" s="17"/>
      <c r="C54" s="213" t="s">
        <v>153</v>
      </c>
      <c r="E54" s="107">
        <v>3</v>
      </c>
      <c r="F54" s="44">
        <v>2</v>
      </c>
      <c r="G54" s="45">
        <v>1</v>
      </c>
      <c r="H54" s="45">
        <v>1</v>
      </c>
      <c r="I54" s="46"/>
      <c r="J54" s="121" t="s">
        <v>72</v>
      </c>
      <c r="K54" s="108" t="s">
        <v>73</v>
      </c>
      <c r="L54" s="165">
        <f t="shared" si="8"/>
        <v>1</v>
      </c>
      <c r="M54" s="108" t="s">
        <v>18</v>
      </c>
      <c r="O54" s="90"/>
      <c r="P54" s="109"/>
      <c r="Q54" s="109">
        <f t="shared" si="9"/>
        <v>0</v>
      </c>
      <c r="R54" s="108"/>
      <c r="V54" s="37"/>
    </row>
    <row r="55" spans="1:22" s="25" customFormat="1" x14ac:dyDescent="0.3">
      <c r="A55" s="17"/>
      <c r="B55" s="17"/>
      <c r="C55" s="213" t="s">
        <v>153</v>
      </c>
      <c r="E55" s="107">
        <v>3</v>
      </c>
      <c r="F55" s="44">
        <v>2</v>
      </c>
      <c r="G55" s="45">
        <v>1</v>
      </c>
      <c r="H55" s="45">
        <v>2</v>
      </c>
      <c r="I55" s="46"/>
      <c r="J55" s="121" t="s">
        <v>74</v>
      </c>
      <c r="K55" s="108"/>
      <c r="L55" s="165">
        <f t="shared" si="8"/>
        <v>1</v>
      </c>
      <c r="M55" s="108" t="s">
        <v>18</v>
      </c>
      <c r="O55" s="90"/>
      <c r="P55" s="109"/>
      <c r="Q55" s="109">
        <f t="shared" si="9"/>
        <v>0</v>
      </c>
      <c r="R55" s="108"/>
      <c r="V55" s="37"/>
    </row>
    <row r="56" spans="1:22" s="25" customFormat="1" x14ac:dyDescent="0.3">
      <c r="A56" s="17"/>
      <c r="B56" s="17"/>
      <c r="C56" s="213" t="s">
        <v>153</v>
      </c>
      <c r="E56" s="107">
        <v>3</v>
      </c>
      <c r="F56" s="44">
        <v>2</v>
      </c>
      <c r="G56" s="45">
        <v>1</v>
      </c>
      <c r="H56" s="45">
        <v>4</v>
      </c>
      <c r="I56" s="46"/>
      <c r="J56" s="121" t="s">
        <v>75</v>
      </c>
      <c r="K56" s="108"/>
      <c r="L56" s="165">
        <f t="shared" si="8"/>
        <v>1</v>
      </c>
      <c r="M56" s="108" t="s">
        <v>18</v>
      </c>
      <c r="O56" s="90"/>
      <c r="P56" s="109"/>
      <c r="Q56" s="109">
        <f t="shared" si="9"/>
        <v>0</v>
      </c>
      <c r="R56" s="108"/>
      <c r="V56" s="37"/>
    </row>
    <row r="57" spans="1:22" s="25" customFormat="1" x14ac:dyDescent="0.3">
      <c r="A57" s="17"/>
      <c r="B57" s="17"/>
      <c r="C57" s="213" t="s">
        <v>153</v>
      </c>
      <c r="E57" s="107">
        <v>3</v>
      </c>
      <c r="F57" s="44">
        <v>2</v>
      </c>
      <c r="G57" s="45">
        <v>1</v>
      </c>
      <c r="H57" s="45">
        <v>5</v>
      </c>
      <c r="I57" s="46"/>
      <c r="J57" s="121" t="s">
        <v>84</v>
      </c>
      <c r="K57" s="108"/>
      <c r="L57" s="165">
        <f t="shared" si="8"/>
        <v>1</v>
      </c>
      <c r="M57" s="108" t="s">
        <v>58</v>
      </c>
      <c r="O57" s="90"/>
      <c r="P57" s="109"/>
      <c r="Q57" s="109">
        <f t="shared" si="9"/>
        <v>0</v>
      </c>
      <c r="R57" s="108"/>
      <c r="V57" s="37"/>
    </row>
    <row r="58" spans="1:22" s="25" customFormat="1" x14ac:dyDescent="0.3">
      <c r="A58" s="17"/>
      <c r="B58" s="17"/>
      <c r="C58" s="212" t="s">
        <v>153</v>
      </c>
      <c r="E58" s="71">
        <v>3</v>
      </c>
      <c r="F58" s="55">
        <v>2</v>
      </c>
      <c r="G58" s="56">
        <v>2</v>
      </c>
      <c r="H58" s="56"/>
      <c r="I58" s="57"/>
      <c r="J58" s="32" t="s">
        <v>69</v>
      </c>
      <c r="K58" s="32"/>
      <c r="L58" s="164">
        <f t="shared" si="8"/>
        <v>1</v>
      </c>
      <c r="M58" s="32"/>
      <c r="O58" s="58"/>
      <c r="P58" s="72"/>
      <c r="Q58" s="72">
        <f t="shared" si="9"/>
        <v>0</v>
      </c>
      <c r="R58" s="32"/>
      <c r="V58" s="37"/>
    </row>
    <row r="59" spans="1:22" s="25" customFormat="1" ht="24" x14ac:dyDescent="0.3">
      <c r="A59" s="17"/>
      <c r="B59" s="17"/>
      <c r="C59" s="213" t="s">
        <v>153</v>
      </c>
      <c r="E59" s="107">
        <v>3</v>
      </c>
      <c r="F59" s="44">
        <v>2</v>
      </c>
      <c r="G59" s="45">
        <v>2</v>
      </c>
      <c r="H59" s="45">
        <v>1</v>
      </c>
      <c r="I59" s="46"/>
      <c r="J59" s="121" t="s">
        <v>71</v>
      </c>
      <c r="K59" s="139" t="s">
        <v>110</v>
      </c>
      <c r="L59" s="166">
        <f t="shared" si="8"/>
        <v>1</v>
      </c>
      <c r="M59" s="139" t="s">
        <v>1</v>
      </c>
      <c r="O59" s="145"/>
      <c r="P59" s="146"/>
      <c r="Q59" s="109">
        <f t="shared" si="9"/>
        <v>0</v>
      </c>
      <c r="R59" s="139"/>
      <c r="V59" s="37"/>
    </row>
    <row r="60" spans="1:22" s="25" customFormat="1" x14ac:dyDescent="0.3">
      <c r="A60" s="17"/>
      <c r="B60" s="17"/>
      <c r="C60" s="213" t="s">
        <v>153</v>
      </c>
      <c r="E60" s="107">
        <v>3</v>
      </c>
      <c r="F60" s="44">
        <v>2</v>
      </c>
      <c r="G60" s="45">
        <v>2</v>
      </c>
      <c r="H60" s="45">
        <v>2</v>
      </c>
      <c r="I60" s="46"/>
      <c r="J60" s="121" t="s">
        <v>70</v>
      </c>
      <c r="K60" s="139" t="s">
        <v>86</v>
      </c>
      <c r="L60" s="166">
        <f t="shared" si="8"/>
        <v>1</v>
      </c>
      <c r="M60" s="139" t="s">
        <v>0</v>
      </c>
      <c r="O60" s="170"/>
      <c r="P60" s="146"/>
      <c r="Q60" s="109">
        <f t="shared" si="9"/>
        <v>0</v>
      </c>
      <c r="R60" s="139"/>
      <c r="V60" s="37"/>
    </row>
    <row r="61" spans="1:22" s="25" customFormat="1" x14ac:dyDescent="0.3">
      <c r="A61" s="17"/>
      <c r="B61" s="17"/>
      <c r="C61" s="212" t="s">
        <v>153</v>
      </c>
      <c r="E61" s="71">
        <v>3</v>
      </c>
      <c r="F61" s="55">
        <v>2</v>
      </c>
      <c r="G61" s="56">
        <v>3</v>
      </c>
      <c r="H61" s="56"/>
      <c r="I61" s="57"/>
      <c r="J61" s="32" t="s">
        <v>67</v>
      </c>
      <c r="K61" s="32"/>
      <c r="L61" s="164">
        <f t="shared" si="8"/>
        <v>1</v>
      </c>
      <c r="M61" s="32"/>
      <c r="O61" s="58"/>
      <c r="P61" s="72"/>
      <c r="Q61" s="72">
        <f t="shared" si="9"/>
        <v>0</v>
      </c>
      <c r="R61" s="32"/>
      <c r="V61" s="37"/>
    </row>
    <row r="62" spans="1:22" s="25" customFormat="1" x14ac:dyDescent="0.3">
      <c r="A62" s="17"/>
      <c r="B62" s="17"/>
      <c r="C62" s="213" t="s">
        <v>153</v>
      </c>
      <c r="E62" s="107">
        <v>3</v>
      </c>
      <c r="F62" s="44">
        <v>2</v>
      </c>
      <c r="G62" s="45">
        <v>3</v>
      </c>
      <c r="H62" s="45">
        <v>1</v>
      </c>
      <c r="I62" s="46"/>
      <c r="J62" s="121" t="s">
        <v>87</v>
      </c>
      <c r="K62" s="108"/>
      <c r="L62" s="165">
        <f t="shared" si="8"/>
        <v>1</v>
      </c>
      <c r="M62" s="108" t="s">
        <v>58</v>
      </c>
      <c r="O62" s="90"/>
      <c r="P62" s="109"/>
      <c r="Q62" s="109">
        <f t="shared" si="9"/>
        <v>0</v>
      </c>
      <c r="R62" s="108"/>
      <c r="V62" s="37"/>
    </row>
    <row r="63" spans="1:22" s="25" customFormat="1" x14ac:dyDescent="0.3">
      <c r="A63" s="17"/>
      <c r="B63" s="17"/>
      <c r="C63" s="213" t="s">
        <v>153</v>
      </c>
      <c r="E63" s="107">
        <v>3</v>
      </c>
      <c r="F63" s="44">
        <v>2</v>
      </c>
      <c r="G63" s="45">
        <v>3</v>
      </c>
      <c r="H63" s="45">
        <v>2</v>
      </c>
      <c r="I63" s="46"/>
      <c r="J63" s="121" t="s">
        <v>102</v>
      </c>
      <c r="K63" s="138" t="s">
        <v>103</v>
      </c>
      <c r="L63" s="165">
        <f t="shared" si="8"/>
        <v>1</v>
      </c>
      <c r="M63" s="138" t="s">
        <v>27</v>
      </c>
      <c r="O63" s="90"/>
      <c r="P63" s="109"/>
      <c r="Q63" s="109">
        <f t="shared" si="9"/>
        <v>0</v>
      </c>
      <c r="R63" s="138"/>
      <c r="V63" s="37"/>
    </row>
    <row r="64" spans="1:22" s="25" customFormat="1" x14ac:dyDescent="0.3">
      <c r="A64" s="17"/>
      <c r="B64" s="17"/>
      <c r="C64" s="212" t="s">
        <v>153</v>
      </c>
      <c r="E64" s="71">
        <v>3</v>
      </c>
      <c r="F64" s="55">
        <v>2</v>
      </c>
      <c r="G64" s="56">
        <v>4</v>
      </c>
      <c r="H64" s="56"/>
      <c r="I64" s="57"/>
      <c r="J64" s="32" t="s">
        <v>50</v>
      </c>
      <c r="K64" s="32"/>
      <c r="L64" s="164">
        <f t="shared" si="8"/>
        <v>1</v>
      </c>
      <c r="M64" s="32"/>
      <c r="O64" s="58"/>
      <c r="P64" s="72"/>
      <c r="Q64" s="72">
        <f t="shared" si="9"/>
        <v>0</v>
      </c>
      <c r="R64" s="32"/>
      <c r="V64" s="37"/>
    </row>
    <row r="65" spans="1:22" s="25" customFormat="1" x14ac:dyDescent="0.3">
      <c r="A65" s="17"/>
      <c r="B65" s="17"/>
      <c r="C65" s="213" t="s">
        <v>153</v>
      </c>
      <c r="E65" s="107">
        <v>3</v>
      </c>
      <c r="F65" s="44">
        <v>2</v>
      </c>
      <c r="G65" s="45">
        <v>4</v>
      </c>
      <c r="H65" s="45">
        <v>1</v>
      </c>
      <c r="I65" s="46"/>
      <c r="J65" s="121" t="s">
        <v>61</v>
      </c>
      <c r="K65" s="138" t="s">
        <v>96</v>
      </c>
      <c r="L65" s="165">
        <f t="shared" si="8"/>
        <v>1</v>
      </c>
      <c r="M65" s="138" t="s">
        <v>27</v>
      </c>
      <c r="O65" s="90"/>
      <c r="P65" s="109"/>
      <c r="Q65" s="109">
        <f>O65*P65</f>
        <v>0</v>
      </c>
      <c r="R65" s="138"/>
      <c r="V65" s="37"/>
    </row>
    <row r="66" spans="1:22" s="25" customFormat="1" x14ac:dyDescent="0.3">
      <c r="A66" s="17"/>
      <c r="B66" s="17"/>
      <c r="C66" s="213" t="s">
        <v>153</v>
      </c>
      <c r="E66" s="107">
        <v>3</v>
      </c>
      <c r="F66" s="44">
        <v>2</v>
      </c>
      <c r="G66" s="45">
        <v>4</v>
      </c>
      <c r="H66" s="45">
        <v>2</v>
      </c>
      <c r="I66" s="46"/>
      <c r="J66" s="121" t="s">
        <v>88</v>
      </c>
      <c r="K66" s="138" t="s">
        <v>96</v>
      </c>
      <c r="L66" s="165">
        <f t="shared" si="8"/>
        <v>1</v>
      </c>
      <c r="M66" s="138" t="s">
        <v>27</v>
      </c>
      <c r="O66" s="90"/>
      <c r="P66" s="109"/>
      <c r="Q66" s="109">
        <f>O66*P66</f>
        <v>0</v>
      </c>
      <c r="R66" s="138"/>
      <c r="V66" s="37"/>
    </row>
    <row r="67" spans="1:22" s="25" customFormat="1" x14ac:dyDescent="0.3">
      <c r="A67" s="17"/>
      <c r="B67" s="17"/>
      <c r="C67" s="47"/>
      <c r="E67" s="48"/>
      <c r="F67" s="48"/>
      <c r="G67" s="48"/>
      <c r="H67" s="49"/>
      <c r="I67" s="49"/>
      <c r="L67" s="154"/>
      <c r="O67" s="50"/>
      <c r="V67" s="37"/>
    </row>
    <row r="68" spans="1:22" s="25" customFormat="1" x14ac:dyDescent="0.3">
      <c r="A68" s="17"/>
      <c r="B68" s="17"/>
      <c r="C68" s="47"/>
      <c r="E68" s="48"/>
      <c r="F68" s="48"/>
      <c r="G68" s="48"/>
      <c r="H68" s="49"/>
      <c r="I68" s="49"/>
      <c r="L68" s="154"/>
      <c r="O68" s="50"/>
      <c r="P68" s="67" t="s">
        <v>9</v>
      </c>
      <c r="Q68" s="67">
        <f>SUBTOTAL(9,Q52:Q67)</f>
        <v>0</v>
      </c>
      <c r="V68" s="37"/>
    </row>
    <row r="69" spans="1:22" s="25" customFormat="1" x14ac:dyDescent="0.3">
      <c r="A69" s="17"/>
      <c r="B69" s="17"/>
      <c r="C69" s="47"/>
      <c r="E69" s="48"/>
      <c r="F69" s="48"/>
      <c r="G69" s="48"/>
      <c r="H69" s="49"/>
      <c r="I69" s="49"/>
      <c r="L69" s="154"/>
      <c r="O69" s="50"/>
      <c r="P69" s="68"/>
      <c r="Q69" s="68"/>
      <c r="V69" s="37"/>
    </row>
    <row r="70" spans="1:22" s="25" customFormat="1" x14ac:dyDescent="0.3">
      <c r="A70" s="17"/>
      <c r="B70" s="17"/>
      <c r="C70" s="51">
        <v>3</v>
      </c>
      <c r="E70" s="52">
        <v>3</v>
      </c>
      <c r="F70" s="52">
        <v>3</v>
      </c>
      <c r="G70" s="53"/>
      <c r="H70" s="53"/>
      <c r="I70" s="53"/>
      <c r="J70" s="124" t="s">
        <v>124</v>
      </c>
      <c r="K70" s="28"/>
      <c r="L70" s="156">
        <f t="shared" ref="L70:L117" si="10">VLOOKUP($C70,$K$132:$L$144,2)</f>
        <v>2</v>
      </c>
      <c r="M70" s="29"/>
      <c r="O70" s="30"/>
      <c r="P70" s="28"/>
      <c r="Q70" s="31"/>
      <c r="R70" s="28"/>
      <c r="V70" s="37"/>
    </row>
    <row r="71" spans="1:22" s="25" customFormat="1" x14ac:dyDescent="0.3">
      <c r="A71" s="17"/>
      <c r="B71" s="17"/>
      <c r="C71" s="70">
        <v>3</v>
      </c>
      <c r="E71" s="71">
        <v>3</v>
      </c>
      <c r="F71" s="55">
        <v>3</v>
      </c>
      <c r="G71" s="56">
        <v>1</v>
      </c>
      <c r="H71" s="56"/>
      <c r="I71" s="57"/>
      <c r="J71" s="32" t="s">
        <v>125</v>
      </c>
      <c r="K71" s="32" t="s">
        <v>121</v>
      </c>
      <c r="L71" s="164">
        <f t="shared" si="10"/>
        <v>2</v>
      </c>
      <c r="M71" s="32"/>
      <c r="O71" s="95"/>
      <c r="P71" s="72"/>
      <c r="Q71" s="72">
        <f t="shared" ref="Q71" si="11">O71*P71</f>
        <v>0</v>
      </c>
      <c r="R71" s="32"/>
      <c r="V71" s="37"/>
    </row>
    <row r="72" spans="1:22" s="25" customFormat="1" x14ac:dyDescent="0.3">
      <c r="A72" s="17"/>
      <c r="B72" s="17"/>
      <c r="C72" s="106">
        <v>3</v>
      </c>
      <c r="E72" s="107">
        <v>3</v>
      </c>
      <c r="F72" s="44">
        <v>3</v>
      </c>
      <c r="G72" s="45">
        <v>1</v>
      </c>
      <c r="H72" s="45">
        <v>1</v>
      </c>
      <c r="I72" s="46"/>
      <c r="J72" s="108" t="s">
        <v>128</v>
      </c>
      <c r="K72" s="108"/>
      <c r="L72" s="165">
        <f t="shared" si="10"/>
        <v>2</v>
      </c>
      <c r="M72" s="108" t="s">
        <v>10</v>
      </c>
      <c r="O72" s="90"/>
      <c r="P72" s="109"/>
      <c r="Q72" s="109">
        <f t="shared" ref="Q72:Q84" si="12">O72*P72</f>
        <v>0</v>
      </c>
      <c r="R72" s="108"/>
      <c r="V72" s="37"/>
    </row>
    <row r="73" spans="1:22" s="25" customFormat="1" x14ac:dyDescent="0.3">
      <c r="A73" s="17"/>
      <c r="B73" s="17"/>
      <c r="C73" s="106">
        <v>3</v>
      </c>
      <c r="E73" s="107">
        <v>3</v>
      </c>
      <c r="F73" s="44">
        <v>3</v>
      </c>
      <c r="G73" s="45">
        <v>1</v>
      </c>
      <c r="H73" s="45">
        <v>2</v>
      </c>
      <c r="I73" s="46"/>
      <c r="J73" s="108" t="s">
        <v>126</v>
      </c>
      <c r="K73" s="108" t="s">
        <v>129</v>
      </c>
      <c r="L73" s="165">
        <f t="shared" si="10"/>
        <v>2</v>
      </c>
      <c r="M73" s="108" t="s">
        <v>131</v>
      </c>
      <c r="O73" s="90"/>
      <c r="P73" s="109"/>
      <c r="Q73" s="109">
        <f t="shared" si="12"/>
        <v>0</v>
      </c>
      <c r="R73" s="108"/>
      <c r="V73" s="37"/>
    </row>
    <row r="74" spans="1:22" s="25" customFormat="1" ht="24" x14ac:dyDescent="0.3">
      <c r="A74" s="17"/>
      <c r="B74" s="17"/>
      <c r="C74" s="106">
        <v>3</v>
      </c>
      <c r="E74" s="107">
        <v>3</v>
      </c>
      <c r="F74" s="44">
        <v>3</v>
      </c>
      <c r="G74" s="45">
        <v>1</v>
      </c>
      <c r="H74" s="45">
        <v>3</v>
      </c>
      <c r="I74" s="46"/>
      <c r="J74" s="108" t="s">
        <v>127</v>
      </c>
      <c r="K74" s="108" t="s">
        <v>130</v>
      </c>
      <c r="L74" s="165">
        <f t="shared" si="10"/>
        <v>2</v>
      </c>
      <c r="M74" s="108" t="s">
        <v>131</v>
      </c>
      <c r="O74" s="90"/>
      <c r="P74" s="109"/>
      <c r="Q74" s="109">
        <f t="shared" si="12"/>
        <v>0</v>
      </c>
      <c r="R74" s="108"/>
      <c r="V74" s="37"/>
    </row>
    <row r="75" spans="1:22" s="25" customFormat="1" x14ac:dyDescent="0.3">
      <c r="A75" s="17"/>
      <c r="B75" s="17"/>
      <c r="C75" s="70">
        <v>3</v>
      </c>
      <c r="E75" s="71">
        <v>3</v>
      </c>
      <c r="F75" s="55">
        <v>3</v>
      </c>
      <c r="G75" s="56">
        <v>2</v>
      </c>
      <c r="H75" s="56"/>
      <c r="I75" s="57"/>
      <c r="J75" s="32" t="s">
        <v>53</v>
      </c>
      <c r="K75" s="32"/>
      <c r="L75" s="164">
        <f t="shared" si="10"/>
        <v>2</v>
      </c>
      <c r="M75" s="32"/>
      <c r="O75" s="95"/>
      <c r="P75" s="72"/>
      <c r="Q75" s="72">
        <f t="shared" si="12"/>
        <v>0</v>
      </c>
      <c r="R75" s="32"/>
      <c r="V75" s="37"/>
    </row>
    <row r="76" spans="1:22" s="25" customFormat="1" x14ac:dyDescent="0.3">
      <c r="A76" s="17"/>
      <c r="B76" s="17"/>
      <c r="C76" s="106">
        <v>3</v>
      </c>
      <c r="E76" s="107">
        <v>3</v>
      </c>
      <c r="F76" s="44">
        <v>3</v>
      </c>
      <c r="G76" s="45">
        <v>2</v>
      </c>
      <c r="H76" s="45">
        <v>1</v>
      </c>
      <c r="I76" s="46"/>
      <c r="J76" s="121" t="s">
        <v>55</v>
      </c>
      <c r="K76" s="125"/>
      <c r="L76" s="165">
        <f t="shared" si="10"/>
        <v>2</v>
      </c>
      <c r="M76" s="108"/>
      <c r="O76" s="122"/>
      <c r="P76" s="109"/>
      <c r="Q76" s="109">
        <f t="shared" si="12"/>
        <v>0</v>
      </c>
      <c r="R76" s="125"/>
      <c r="V76" s="37"/>
    </row>
    <row r="77" spans="1:22" s="25" customFormat="1" ht="24" x14ac:dyDescent="0.3">
      <c r="A77" s="17"/>
      <c r="B77" s="17"/>
      <c r="C77" s="106">
        <v>3</v>
      </c>
      <c r="E77" s="107">
        <v>3</v>
      </c>
      <c r="F77" s="44">
        <v>3</v>
      </c>
      <c r="G77" s="45">
        <v>2</v>
      </c>
      <c r="H77" s="45">
        <v>1</v>
      </c>
      <c r="I77" s="46">
        <v>1</v>
      </c>
      <c r="J77" s="171" t="s">
        <v>60</v>
      </c>
      <c r="K77" s="108" t="s">
        <v>137</v>
      </c>
      <c r="L77" s="165">
        <f t="shared" si="10"/>
        <v>2</v>
      </c>
      <c r="M77" s="108" t="s">
        <v>1</v>
      </c>
      <c r="O77" s="143"/>
      <c r="P77" s="146"/>
      <c r="Q77" s="109">
        <f t="shared" si="12"/>
        <v>0</v>
      </c>
      <c r="R77" s="108"/>
      <c r="V77" s="37"/>
    </row>
    <row r="78" spans="1:22" s="25" customFormat="1" x14ac:dyDescent="0.3">
      <c r="A78" s="17"/>
      <c r="B78" s="17"/>
      <c r="C78" s="106">
        <v>3</v>
      </c>
      <c r="E78" s="107">
        <v>3</v>
      </c>
      <c r="F78" s="44">
        <v>3</v>
      </c>
      <c r="G78" s="45">
        <v>2</v>
      </c>
      <c r="H78" s="45">
        <v>2</v>
      </c>
      <c r="I78" s="46"/>
      <c r="J78" s="121" t="s">
        <v>95</v>
      </c>
      <c r="K78" s="108"/>
      <c r="L78" s="165">
        <f t="shared" si="10"/>
        <v>2</v>
      </c>
      <c r="M78" s="108"/>
      <c r="O78" s="90"/>
      <c r="P78" s="109"/>
      <c r="Q78" s="109">
        <f t="shared" si="12"/>
        <v>0</v>
      </c>
      <c r="R78" s="108"/>
      <c r="V78" s="37"/>
    </row>
    <row r="79" spans="1:22" s="25" customFormat="1" x14ac:dyDescent="0.3">
      <c r="A79" s="17"/>
      <c r="B79" s="17"/>
      <c r="C79" s="106">
        <v>3</v>
      </c>
      <c r="E79" s="107">
        <v>3</v>
      </c>
      <c r="F79" s="44">
        <v>3</v>
      </c>
      <c r="G79" s="45">
        <v>2</v>
      </c>
      <c r="H79" s="45">
        <v>2</v>
      </c>
      <c r="I79" s="46">
        <v>1</v>
      </c>
      <c r="J79" s="171" t="s">
        <v>65</v>
      </c>
      <c r="K79" s="108" t="s">
        <v>66</v>
      </c>
      <c r="L79" s="165">
        <f t="shared" si="10"/>
        <v>2</v>
      </c>
      <c r="M79" s="108" t="s">
        <v>18</v>
      </c>
      <c r="O79" s="90"/>
      <c r="P79" s="109"/>
      <c r="Q79" s="109">
        <f t="shared" si="12"/>
        <v>0</v>
      </c>
      <c r="R79" s="108"/>
      <c r="V79" s="37"/>
    </row>
    <row r="80" spans="1:22" s="25" customFormat="1" ht="24" x14ac:dyDescent="0.3">
      <c r="A80" s="17"/>
      <c r="B80" s="17"/>
      <c r="C80" s="106">
        <v>3</v>
      </c>
      <c r="E80" s="107">
        <v>3</v>
      </c>
      <c r="F80" s="44">
        <v>3</v>
      </c>
      <c r="G80" s="45">
        <v>2</v>
      </c>
      <c r="H80" s="45">
        <v>2</v>
      </c>
      <c r="I80" s="46">
        <v>2</v>
      </c>
      <c r="J80" s="171" t="s">
        <v>64</v>
      </c>
      <c r="K80" s="108" t="s">
        <v>66</v>
      </c>
      <c r="L80" s="165">
        <f t="shared" si="10"/>
        <v>2</v>
      </c>
      <c r="M80" s="108" t="s">
        <v>18</v>
      </c>
      <c r="O80" s="90"/>
      <c r="P80" s="109"/>
      <c r="Q80" s="109">
        <f t="shared" si="12"/>
        <v>0</v>
      </c>
      <c r="R80" s="108"/>
      <c r="V80" s="37"/>
    </row>
    <row r="81" spans="1:22" s="25" customFormat="1" x14ac:dyDescent="0.3">
      <c r="A81" s="17"/>
      <c r="B81" s="17"/>
      <c r="C81" s="106">
        <v>3</v>
      </c>
      <c r="E81" s="107">
        <v>3</v>
      </c>
      <c r="F81" s="44">
        <v>3</v>
      </c>
      <c r="G81" s="45">
        <v>2</v>
      </c>
      <c r="H81" s="45">
        <v>2</v>
      </c>
      <c r="I81" s="46">
        <v>3</v>
      </c>
      <c r="J81" s="171" t="s">
        <v>80</v>
      </c>
      <c r="K81" s="108"/>
      <c r="L81" s="165">
        <f t="shared" si="10"/>
        <v>2</v>
      </c>
      <c r="M81" s="108" t="s">
        <v>58</v>
      </c>
      <c r="O81" s="90"/>
      <c r="P81" s="109"/>
      <c r="Q81" s="109">
        <f t="shared" si="12"/>
        <v>0</v>
      </c>
      <c r="R81" s="108"/>
      <c r="V81" s="37"/>
    </row>
    <row r="82" spans="1:22" s="25" customFormat="1" ht="24" x14ac:dyDescent="0.3">
      <c r="A82" s="17"/>
      <c r="B82" s="17"/>
      <c r="C82" s="106">
        <v>3</v>
      </c>
      <c r="E82" s="107">
        <v>3</v>
      </c>
      <c r="F82" s="44">
        <v>3</v>
      </c>
      <c r="G82" s="45">
        <v>2</v>
      </c>
      <c r="H82" s="45">
        <v>3</v>
      </c>
      <c r="I82" s="46"/>
      <c r="J82" s="121" t="s">
        <v>99</v>
      </c>
      <c r="K82" s="108"/>
      <c r="L82" s="165">
        <f t="shared" si="10"/>
        <v>2</v>
      </c>
      <c r="M82" s="108"/>
      <c r="O82" s="90"/>
      <c r="P82" s="109"/>
      <c r="Q82" s="109">
        <f t="shared" si="12"/>
        <v>0</v>
      </c>
      <c r="R82" s="108"/>
      <c r="V82" s="37"/>
    </row>
    <row r="83" spans="1:22" s="25" customFormat="1" ht="24" x14ac:dyDescent="0.3">
      <c r="A83" s="17"/>
      <c r="B83" s="17"/>
      <c r="C83" s="106">
        <v>3</v>
      </c>
      <c r="E83" s="107">
        <v>3</v>
      </c>
      <c r="F83" s="44">
        <v>3</v>
      </c>
      <c r="G83" s="45">
        <v>2</v>
      </c>
      <c r="H83" s="45">
        <v>3</v>
      </c>
      <c r="I83" s="46">
        <v>1</v>
      </c>
      <c r="J83" s="171" t="s">
        <v>63</v>
      </c>
      <c r="K83" s="108" t="s">
        <v>89</v>
      </c>
      <c r="L83" s="165">
        <f t="shared" si="10"/>
        <v>2</v>
      </c>
      <c r="M83" s="108" t="s">
        <v>58</v>
      </c>
      <c r="O83" s="90"/>
      <c r="P83" s="109"/>
      <c r="Q83" s="109">
        <f t="shared" si="12"/>
        <v>0</v>
      </c>
      <c r="R83" s="108"/>
      <c r="V83" s="37"/>
    </row>
    <row r="84" spans="1:22" s="25" customFormat="1" ht="24" x14ac:dyDescent="0.3">
      <c r="A84" s="17"/>
      <c r="B84" s="17"/>
      <c r="C84" s="106">
        <v>3</v>
      </c>
      <c r="E84" s="107">
        <v>3</v>
      </c>
      <c r="F84" s="44">
        <v>3</v>
      </c>
      <c r="G84" s="45">
        <v>2</v>
      </c>
      <c r="H84" s="45">
        <v>3</v>
      </c>
      <c r="I84" s="46">
        <v>2</v>
      </c>
      <c r="J84" s="171" t="s">
        <v>90</v>
      </c>
      <c r="K84" s="108" t="s">
        <v>91</v>
      </c>
      <c r="L84" s="165">
        <f t="shared" si="10"/>
        <v>2</v>
      </c>
      <c r="M84" s="108" t="s">
        <v>58</v>
      </c>
      <c r="O84" s="90"/>
      <c r="P84" s="109"/>
      <c r="Q84" s="109">
        <f t="shared" si="12"/>
        <v>0</v>
      </c>
      <c r="R84" s="108"/>
      <c r="V84" s="37"/>
    </row>
    <row r="85" spans="1:22" s="25" customFormat="1" x14ac:dyDescent="0.3">
      <c r="A85" s="17"/>
      <c r="B85" s="17"/>
      <c r="C85" s="106">
        <v>3</v>
      </c>
      <c r="E85" s="107">
        <v>3</v>
      </c>
      <c r="F85" s="44">
        <v>3</v>
      </c>
      <c r="G85" s="45">
        <v>2</v>
      </c>
      <c r="H85" s="45">
        <v>4</v>
      </c>
      <c r="I85" s="46"/>
      <c r="J85" s="121" t="s">
        <v>57</v>
      </c>
      <c r="K85" s="138" t="s">
        <v>93</v>
      </c>
      <c r="L85" s="165">
        <f t="shared" si="10"/>
        <v>2</v>
      </c>
      <c r="M85" s="108" t="s">
        <v>1</v>
      </c>
      <c r="O85" s="90"/>
      <c r="P85" s="109"/>
      <c r="Q85" s="109">
        <f t="shared" ref="Q85:Q99" si="13">O85*P85</f>
        <v>0</v>
      </c>
      <c r="R85" s="138"/>
      <c r="V85" s="37"/>
    </row>
    <row r="86" spans="1:22" s="25" customFormat="1" ht="24" x14ac:dyDescent="0.3">
      <c r="A86" s="17"/>
      <c r="B86" s="17"/>
      <c r="C86" s="106">
        <v>3</v>
      </c>
      <c r="E86" s="107">
        <v>3</v>
      </c>
      <c r="F86" s="44">
        <v>3</v>
      </c>
      <c r="G86" s="45">
        <v>2</v>
      </c>
      <c r="H86" s="45">
        <v>5</v>
      </c>
      <c r="I86" s="46"/>
      <c r="J86" s="121" t="s">
        <v>77</v>
      </c>
      <c r="K86" s="108" t="s">
        <v>94</v>
      </c>
      <c r="L86" s="165">
        <f t="shared" si="10"/>
        <v>2</v>
      </c>
      <c r="M86" s="108" t="s">
        <v>18</v>
      </c>
      <c r="O86" s="90"/>
      <c r="P86" s="109"/>
      <c r="Q86" s="109">
        <f t="shared" si="13"/>
        <v>0</v>
      </c>
      <c r="R86" s="108"/>
      <c r="V86" s="37"/>
    </row>
    <row r="87" spans="1:22" s="25" customFormat="1" x14ac:dyDescent="0.3">
      <c r="A87" s="17"/>
      <c r="B87" s="17"/>
      <c r="C87" s="106">
        <v>3</v>
      </c>
      <c r="E87" s="107">
        <v>3</v>
      </c>
      <c r="F87" s="44">
        <v>3</v>
      </c>
      <c r="G87" s="45">
        <v>2</v>
      </c>
      <c r="H87" s="45">
        <v>6</v>
      </c>
      <c r="I87" s="46"/>
      <c r="J87" s="121" t="s">
        <v>102</v>
      </c>
      <c r="K87" s="138" t="s">
        <v>103</v>
      </c>
      <c r="L87" s="165">
        <f t="shared" si="10"/>
        <v>2</v>
      </c>
      <c r="M87" s="138" t="s">
        <v>27</v>
      </c>
      <c r="O87" s="90"/>
      <c r="P87" s="109"/>
      <c r="Q87" s="109">
        <f t="shared" si="13"/>
        <v>0</v>
      </c>
      <c r="R87" s="138"/>
      <c r="V87" s="37"/>
    </row>
    <row r="88" spans="1:22" s="8" customFormat="1" x14ac:dyDescent="0.3">
      <c r="A88" s="7"/>
      <c r="B88" s="7"/>
      <c r="C88" s="91">
        <v>3</v>
      </c>
      <c r="E88" s="92">
        <v>3</v>
      </c>
      <c r="F88" s="55">
        <v>3</v>
      </c>
      <c r="G88" s="56">
        <v>3</v>
      </c>
      <c r="H88" s="56"/>
      <c r="I88" s="57"/>
      <c r="J88" s="32" t="s">
        <v>52</v>
      </c>
      <c r="K88" s="93"/>
      <c r="L88" s="167">
        <f t="shared" si="10"/>
        <v>2</v>
      </c>
      <c r="M88" s="93"/>
      <c r="O88" s="96"/>
      <c r="P88" s="94"/>
      <c r="Q88" s="72">
        <f t="shared" si="13"/>
        <v>0</v>
      </c>
      <c r="R88" s="93"/>
      <c r="V88" s="35"/>
    </row>
    <row r="89" spans="1:22" s="8" customFormat="1" x14ac:dyDescent="0.3">
      <c r="A89" s="7"/>
      <c r="B89" s="7"/>
      <c r="C89" s="111">
        <v>3</v>
      </c>
      <c r="E89" s="112">
        <v>3</v>
      </c>
      <c r="F89" s="44">
        <v>3</v>
      </c>
      <c r="G89" s="45">
        <v>3</v>
      </c>
      <c r="H89" s="45">
        <v>1</v>
      </c>
      <c r="I89" s="46"/>
      <c r="J89" s="121" t="s">
        <v>55</v>
      </c>
      <c r="K89" s="125"/>
      <c r="L89" s="165">
        <f t="shared" si="10"/>
        <v>2</v>
      </c>
      <c r="M89" s="108"/>
      <c r="O89" s="123"/>
      <c r="P89" s="110"/>
      <c r="Q89" s="109">
        <f t="shared" si="13"/>
        <v>0</v>
      </c>
      <c r="R89" s="125"/>
      <c r="V89" s="35"/>
    </row>
    <row r="90" spans="1:22" s="25" customFormat="1" ht="36" x14ac:dyDescent="0.3">
      <c r="A90" s="17"/>
      <c r="B90" s="17"/>
      <c r="C90" s="133">
        <v>3</v>
      </c>
      <c r="D90" s="89"/>
      <c r="E90" s="134">
        <v>3</v>
      </c>
      <c r="F90" s="62">
        <v>3</v>
      </c>
      <c r="G90" s="45">
        <v>3</v>
      </c>
      <c r="H90" s="63">
        <v>1</v>
      </c>
      <c r="I90" s="64">
        <v>1</v>
      </c>
      <c r="J90" s="176" t="s">
        <v>138</v>
      </c>
      <c r="K90" s="108" t="s">
        <v>122</v>
      </c>
      <c r="L90" s="165">
        <f t="shared" si="10"/>
        <v>2</v>
      </c>
      <c r="M90" s="108" t="s">
        <v>1</v>
      </c>
      <c r="O90" s="143"/>
      <c r="P90" s="146"/>
      <c r="Q90" s="109">
        <f t="shared" si="13"/>
        <v>0</v>
      </c>
      <c r="R90" s="108"/>
      <c r="V90" s="37"/>
    </row>
    <row r="91" spans="1:22" s="25" customFormat="1" ht="24" x14ac:dyDescent="0.3">
      <c r="A91" s="17"/>
      <c r="B91" s="17"/>
      <c r="C91" s="133">
        <v>3</v>
      </c>
      <c r="D91" s="89"/>
      <c r="E91" s="134">
        <v>3</v>
      </c>
      <c r="F91" s="62">
        <v>3</v>
      </c>
      <c r="G91" s="45">
        <v>3</v>
      </c>
      <c r="H91" s="63">
        <v>2</v>
      </c>
      <c r="I91" s="64">
        <v>2</v>
      </c>
      <c r="J91" s="176" t="s">
        <v>111</v>
      </c>
      <c r="K91" s="132"/>
      <c r="L91" s="168">
        <f t="shared" si="10"/>
        <v>2</v>
      </c>
      <c r="M91" s="108"/>
      <c r="O91" s="122"/>
      <c r="P91" s="109"/>
      <c r="Q91" s="109">
        <f t="shared" si="13"/>
        <v>0</v>
      </c>
      <c r="R91" s="132"/>
      <c r="V91" s="37"/>
    </row>
    <row r="92" spans="1:22" s="25" customFormat="1" ht="24" x14ac:dyDescent="0.3">
      <c r="A92" s="17"/>
      <c r="B92" s="17"/>
      <c r="C92" s="133">
        <v>3</v>
      </c>
      <c r="D92" s="89"/>
      <c r="E92" s="134">
        <v>3</v>
      </c>
      <c r="F92" s="62">
        <v>3</v>
      </c>
      <c r="G92" s="45">
        <v>3</v>
      </c>
      <c r="H92" s="63">
        <v>2</v>
      </c>
      <c r="I92" s="64">
        <v>2</v>
      </c>
      <c r="J92" s="177" t="s">
        <v>112</v>
      </c>
      <c r="K92" s="149" t="s">
        <v>94</v>
      </c>
      <c r="L92" s="168">
        <f t="shared" si="10"/>
        <v>2</v>
      </c>
      <c r="M92" s="108" t="s">
        <v>18</v>
      </c>
      <c r="O92" s="122"/>
      <c r="P92" s="109"/>
      <c r="Q92" s="109">
        <f t="shared" si="13"/>
        <v>0</v>
      </c>
      <c r="R92" s="149"/>
      <c r="V92" s="37"/>
    </row>
    <row r="93" spans="1:22" s="25" customFormat="1" ht="24" x14ac:dyDescent="0.3">
      <c r="A93" s="17"/>
      <c r="B93" s="17"/>
      <c r="C93" s="133">
        <v>3</v>
      </c>
      <c r="D93" s="89"/>
      <c r="E93" s="134">
        <v>3</v>
      </c>
      <c r="F93" s="62">
        <v>3</v>
      </c>
      <c r="G93" s="45">
        <v>3</v>
      </c>
      <c r="H93" s="63">
        <v>2</v>
      </c>
      <c r="I93" s="64">
        <v>2</v>
      </c>
      <c r="J93" s="177" t="s">
        <v>113</v>
      </c>
      <c r="K93" s="132"/>
      <c r="L93" s="168">
        <f t="shared" si="10"/>
        <v>2</v>
      </c>
      <c r="M93" s="108" t="s">
        <v>18</v>
      </c>
      <c r="O93" s="122"/>
      <c r="P93" s="109"/>
      <c r="Q93" s="109">
        <f t="shared" si="13"/>
        <v>0</v>
      </c>
      <c r="R93" s="132"/>
      <c r="V93" s="37"/>
    </row>
    <row r="94" spans="1:22" s="25" customFormat="1" x14ac:dyDescent="0.3">
      <c r="A94" s="17"/>
      <c r="B94" s="17"/>
      <c r="C94" s="106">
        <v>3</v>
      </c>
      <c r="E94" s="107">
        <v>3</v>
      </c>
      <c r="F94" s="44">
        <v>3</v>
      </c>
      <c r="G94" s="45">
        <v>3</v>
      </c>
      <c r="H94" s="63">
        <v>2</v>
      </c>
      <c r="I94" s="64">
        <v>2</v>
      </c>
      <c r="J94" s="177" t="s">
        <v>80</v>
      </c>
      <c r="K94" s="108"/>
      <c r="L94" s="165">
        <f t="shared" si="10"/>
        <v>2</v>
      </c>
      <c r="M94" s="108" t="s">
        <v>58</v>
      </c>
      <c r="O94" s="90"/>
      <c r="P94" s="109"/>
      <c r="Q94" s="109">
        <f t="shared" si="13"/>
        <v>0</v>
      </c>
      <c r="R94" s="108"/>
      <c r="V94" s="37"/>
    </row>
    <row r="95" spans="1:22" s="8" customFormat="1" x14ac:dyDescent="0.3">
      <c r="A95" s="7"/>
      <c r="B95" s="7"/>
      <c r="C95" s="111">
        <v>3</v>
      </c>
      <c r="E95" s="112">
        <v>3</v>
      </c>
      <c r="F95" s="44">
        <v>3</v>
      </c>
      <c r="G95" s="45">
        <v>3</v>
      </c>
      <c r="H95" s="45">
        <v>3</v>
      </c>
      <c r="I95" s="46"/>
      <c r="J95" s="121" t="s">
        <v>95</v>
      </c>
      <c r="K95" s="113"/>
      <c r="L95" s="169">
        <f t="shared" si="10"/>
        <v>2</v>
      </c>
      <c r="M95" s="108" t="s">
        <v>18</v>
      </c>
      <c r="O95" s="90"/>
      <c r="P95" s="110"/>
      <c r="Q95" s="109">
        <f t="shared" si="13"/>
        <v>0</v>
      </c>
      <c r="R95" s="113"/>
      <c r="V95" s="35"/>
    </row>
    <row r="96" spans="1:22" s="25" customFormat="1" x14ac:dyDescent="0.3">
      <c r="A96" s="17"/>
      <c r="B96" s="17"/>
      <c r="C96" s="106">
        <v>3</v>
      </c>
      <c r="E96" s="107">
        <v>3</v>
      </c>
      <c r="F96" s="44">
        <v>3</v>
      </c>
      <c r="G96" s="45">
        <v>3</v>
      </c>
      <c r="H96" s="45">
        <v>3</v>
      </c>
      <c r="I96" s="46">
        <v>1</v>
      </c>
      <c r="J96" s="171" t="s">
        <v>78</v>
      </c>
      <c r="K96" s="108" t="s">
        <v>81</v>
      </c>
      <c r="L96" s="165">
        <f t="shared" si="10"/>
        <v>2</v>
      </c>
      <c r="M96" s="108" t="s">
        <v>18</v>
      </c>
      <c r="O96" s="90"/>
      <c r="P96" s="109"/>
      <c r="Q96" s="109">
        <f t="shared" si="13"/>
        <v>0</v>
      </c>
      <c r="R96" s="108"/>
      <c r="V96" s="37"/>
    </row>
    <row r="97" spans="1:22" s="25" customFormat="1" x14ac:dyDescent="0.3">
      <c r="A97" s="17"/>
      <c r="B97" s="17"/>
      <c r="C97" s="106">
        <v>3</v>
      </c>
      <c r="E97" s="107">
        <v>3</v>
      </c>
      <c r="F97" s="44">
        <v>3</v>
      </c>
      <c r="G97" s="45">
        <v>3</v>
      </c>
      <c r="H97" s="45">
        <v>3</v>
      </c>
      <c r="I97" s="46">
        <v>2</v>
      </c>
      <c r="J97" s="171" t="s">
        <v>79</v>
      </c>
      <c r="K97" s="108" t="s">
        <v>82</v>
      </c>
      <c r="L97" s="165">
        <f t="shared" si="10"/>
        <v>2</v>
      </c>
      <c r="M97" s="108" t="s">
        <v>18</v>
      </c>
      <c r="O97" s="90"/>
      <c r="P97" s="109"/>
      <c r="Q97" s="109">
        <f t="shared" si="13"/>
        <v>0</v>
      </c>
      <c r="R97" s="108"/>
      <c r="V97" s="37"/>
    </row>
    <row r="98" spans="1:22" s="25" customFormat="1" ht="24" x14ac:dyDescent="0.3">
      <c r="A98" s="17"/>
      <c r="B98" s="17"/>
      <c r="C98" s="106">
        <v>3</v>
      </c>
      <c r="E98" s="107">
        <v>3</v>
      </c>
      <c r="F98" s="44">
        <v>3</v>
      </c>
      <c r="G98" s="45">
        <v>3</v>
      </c>
      <c r="H98" s="45">
        <v>3</v>
      </c>
      <c r="I98" s="46">
        <v>3</v>
      </c>
      <c r="J98" s="171" t="s">
        <v>123</v>
      </c>
      <c r="K98" s="108"/>
      <c r="L98" s="165">
        <f t="shared" si="10"/>
        <v>2</v>
      </c>
      <c r="M98" s="108" t="s">
        <v>58</v>
      </c>
      <c r="O98" s="90"/>
      <c r="P98" s="109"/>
      <c r="Q98" s="109">
        <f t="shared" si="13"/>
        <v>0</v>
      </c>
      <c r="R98" s="108"/>
      <c r="V98" s="37"/>
    </row>
    <row r="99" spans="1:22" s="25" customFormat="1" ht="24" x14ac:dyDescent="0.3">
      <c r="A99" s="17"/>
      <c r="B99" s="17"/>
      <c r="C99" s="106">
        <v>3</v>
      </c>
      <c r="E99" s="107">
        <v>3</v>
      </c>
      <c r="F99" s="44">
        <v>3</v>
      </c>
      <c r="G99" s="45">
        <v>3</v>
      </c>
      <c r="H99" s="45">
        <v>4</v>
      </c>
      <c r="I99" s="46"/>
      <c r="J99" s="121" t="s">
        <v>99</v>
      </c>
      <c r="K99" s="108"/>
      <c r="L99" s="165">
        <f t="shared" si="10"/>
        <v>2</v>
      </c>
      <c r="M99" s="108"/>
      <c r="O99" s="90"/>
      <c r="P99" s="109"/>
      <c r="Q99" s="109">
        <f t="shared" si="13"/>
        <v>0</v>
      </c>
      <c r="R99" s="108"/>
      <c r="V99" s="37"/>
    </row>
    <row r="100" spans="1:22" s="25" customFormat="1" ht="36" x14ac:dyDescent="0.3">
      <c r="A100" s="17"/>
      <c r="B100" s="17"/>
      <c r="C100" s="106">
        <v>3</v>
      </c>
      <c r="E100" s="107">
        <v>3</v>
      </c>
      <c r="F100" s="44">
        <v>3</v>
      </c>
      <c r="G100" s="45">
        <v>3</v>
      </c>
      <c r="H100" s="45">
        <v>4</v>
      </c>
      <c r="I100" s="46">
        <v>1</v>
      </c>
      <c r="J100" s="171" t="s">
        <v>63</v>
      </c>
      <c r="K100" s="108" t="s">
        <v>92</v>
      </c>
      <c r="L100" s="165">
        <f t="shared" si="10"/>
        <v>2</v>
      </c>
      <c r="M100" s="108" t="s">
        <v>58</v>
      </c>
      <c r="O100" s="90"/>
      <c r="P100" s="109"/>
      <c r="Q100" s="109">
        <f t="shared" ref="Q100:Q103" si="14">O100*P100</f>
        <v>0</v>
      </c>
      <c r="R100" s="108"/>
      <c r="V100" s="37"/>
    </row>
    <row r="101" spans="1:22" s="25" customFormat="1" ht="24" x14ac:dyDescent="0.3">
      <c r="A101" s="17"/>
      <c r="B101" s="17"/>
      <c r="C101" s="144">
        <v>3</v>
      </c>
      <c r="E101" s="107">
        <v>3</v>
      </c>
      <c r="F101" s="44">
        <v>3</v>
      </c>
      <c r="G101" s="45">
        <v>3</v>
      </c>
      <c r="H101" s="45">
        <v>4</v>
      </c>
      <c r="I101" s="46">
        <v>2</v>
      </c>
      <c r="J101" s="176" t="s">
        <v>90</v>
      </c>
      <c r="K101" s="148" t="s">
        <v>145</v>
      </c>
      <c r="L101" s="165">
        <f t="shared" si="10"/>
        <v>2</v>
      </c>
      <c r="M101" s="108" t="s">
        <v>58</v>
      </c>
      <c r="O101" s="90"/>
      <c r="P101" s="109"/>
      <c r="Q101" s="109">
        <f t="shared" si="14"/>
        <v>0</v>
      </c>
      <c r="R101" s="148"/>
      <c r="V101" s="37"/>
    </row>
    <row r="102" spans="1:22" s="25" customFormat="1" x14ac:dyDescent="0.3">
      <c r="A102" s="17"/>
      <c r="B102" s="17"/>
      <c r="C102" s="106">
        <v>3</v>
      </c>
      <c r="E102" s="107">
        <v>3</v>
      </c>
      <c r="F102" s="44">
        <v>3</v>
      </c>
      <c r="G102" s="45">
        <v>3</v>
      </c>
      <c r="H102" s="45">
        <v>5</v>
      </c>
      <c r="I102" s="46"/>
      <c r="J102" s="121" t="s">
        <v>57</v>
      </c>
      <c r="K102" s="138" t="s">
        <v>93</v>
      </c>
      <c r="L102" s="165">
        <f t="shared" si="10"/>
        <v>2</v>
      </c>
      <c r="M102" s="138" t="s">
        <v>27</v>
      </c>
      <c r="O102" s="90"/>
      <c r="P102" s="109"/>
      <c r="Q102" s="109">
        <f t="shared" si="14"/>
        <v>0</v>
      </c>
      <c r="R102" s="138"/>
      <c r="V102" s="37"/>
    </row>
    <row r="103" spans="1:22" s="25" customFormat="1" x14ac:dyDescent="0.3">
      <c r="A103" s="17"/>
      <c r="B103" s="17"/>
      <c r="C103" s="106">
        <v>3</v>
      </c>
      <c r="E103" s="107">
        <v>3</v>
      </c>
      <c r="F103" s="44">
        <v>3</v>
      </c>
      <c r="G103" s="45">
        <v>3</v>
      </c>
      <c r="H103" s="45">
        <v>6</v>
      </c>
      <c r="I103" s="46"/>
      <c r="J103" s="142" t="s">
        <v>97</v>
      </c>
      <c r="K103" s="150" t="s">
        <v>109</v>
      </c>
      <c r="L103" s="166">
        <f t="shared" si="10"/>
        <v>2</v>
      </c>
      <c r="M103" s="138" t="s">
        <v>27</v>
      </c>
      <c r="O103" s="90"/>
      <c r="P103" s="109"/>
      <c r="Q103" s="109">
        <f t="shared" si="14"/>
        <v>0</v>
      </c>
      <c r="R103" s="150"/>
      <c r="V103" s="37"/>
    </row>
    <row r="104" spans="1:22" s="25" customFormat="1" x14ac:dyDescent="0.3">
      <c r="A104" s="17"/>
      <c r="B104" s="17"/>
      <c r="C104" s="70">
        <v>3</v>
      </c>
      <c r="E104" s="71">
        <v>3</v>
      </c>
      <c r="F104" s="55">
        <v>3</v>
      </c>
      <c r="G104" s="56">
        <v>3</v>
      </c>
      <c r="H104" s="56"/>
      <c r="I104" s="57"/>
      <c r="J104" s="32" t="s">
        <v>54</v>
      </c>
      <c r="K104" s="32"/>
      <c r="L104" s="164">
        <f t="shared" si="10"/>
        <v>2</v>
      </c>
      <c r="M104" s="32"/>
      <c r="O104" s="95"/>
      <c r="P104" s="72"/>
      <c r="Q104" s="72">
        <f t="shared" ref="Q104" si="15">O104*P104</f>
        <v>0</v>
      </c>
      <c r="R104" s="32"/>
      <c r="V104" s="37"/>
    </row>
    <row r="105" spans="1:22" s="25" customFormat="1" x14ac:dyDescent="0.3">
      <c r="A105" s="17"/>
      <c r="B105" s="17"/>
      <c r="C105" s="114">
        <v>3</v>
      </c>
      <c r="D105" s="105"/>
      <c r="E105" s="115">
        <v>3</v>
      </c>
      <c r="F105" s="116">
        <v>3</v>
      </c>
      <c r="G105" s="117">
        <v>3</v>
      </c>
      <c r="H105" s="45">
        <v>2</v>
      </c>
      <c r="I105" s="118"/>
      <c r="J105" s="121" t="s">
        <v>55</v>
      </c>
      <c r="K105" s="125"/>
      <c r="L105" s="165">
        <f t="shared" si="10"/>
        <v>2</v>
      </c>
      <c r="M105" s="108"/>
      <c r="N105" s="105"/>
      <c r="O105" s="122"/>
      <c r="P105" s="120"/>
      <c r="Q105" s="109">
        <f t="shared" ref="Q105:Q112" si="16">O105*P105</f>
        <v>0</v>
      </c>
      <c r="R105" s="125"/>
      <c r="V105" s="37"/>
    </row>
    <row r="106" spans="1:22" s="25" customFormat="1" ht="24" x14ac:dyDescent="0.3">
      <c r="A106" s="17"/>
      <c r="B106" s="17"/>
      <c r="C106" s="126">
        <v>3</v>
      </c>
      <c r="D106" s="127"/>
      <c r="E106" s="128">
        <v>3</v>
      </c>
      <c r="F106" s="129">
        <v>3</v>
      </c>
      <c r="G106" s="130">
        <v>3</v>
      </c>
      <c r="H106" s="130">
        <v>2</v>
      </c>
      <c r="I106" s="131">
        <v>1</v>
      </c>
      <c r="J106" s="176" t="s">
        <v>60</v>
      </c>
      <c r="K106" s="108" t="s">
        <v>139</v>
      </c>
      <c r="L106" s="165">
        <f t="shared" si="10"/>
        <v>2</v>
      </c>
      <c r="M106" s="108" t="s">
        <v>1</v>
      </c>
      <c r="O106" s="143"/>
      <c r="P106" s="146"/>
      <c r="Q106" s="109">
        <f t="shared" si="16"/>
        <v>0</v>
      </c>
      <c r="R106" s="108"/>
      <c r="V106" s="37"/>
    </row>
    <row r="107" spans="1:22" s="25" customFormat="1" ht="24" x14ac:dyDescent="0.3">
      <c r="A107" s="17"/>
      <c r="B107" s="17"/>
      <c r="C107" s="133">
        <v>3</v>
      </c>
      <c r="D107" s="89"/>
      <c r="E107" s="134">
        <v>3</v>
      </c>
      <c r="F107" s="44">
        <v>3</v>
      </c>
      <c r="G107" s="63">
        <v>3</v>
      </c>
      <c r="H107" s="63">
        <v>2</v>
      </c>
      <c r="I107" s="64">
        <v>3</v>
      </c>
      <c r="J107" s="176" t="s">
        <v>59</v>
      </c>
      <c r="K107" s="132"/>
      <c r="L107" s="168">
        <f t="shared" si="10"/>
        <v>2</v>
      </c>
      <c r="M107" s="108" t="s">
        <v>1</v>
      </c>
      <c r="O107" s="122"/>
      <c r="P107" s="109"/>
      <c r="Q107" s="109">
        <f t="shared" si="16"/>
        <v>0</v>
      </c>
      <c r="R107" s="132"/>
      <c r="V107" s="37"/>
    </row>
    <row r="108" spans="1:22" s="25" customFormat="1" x14ac:dyDescent="0.3">
      <c r="A108" s="17"/>
      <c r="B108" s="17"/>
      <c r="C108" s="114">
        <v>3</v>
      </c>
      <c r="D108" s="105"/>
      <c r="E108" s="115">
        <v>3</v>
      </c>
      <c r="F108" s="44">
        <v>3</v>
      </c>
      <c r="G108" s="117">
        <v>3</v>
      </c>
      <c r="H108" s="45">
        <v>3</v>
      </c>
      <c r="I108" s="118"/>
      <c r="J108" s="121" t="s">
        <v>95</v>
      </c>
      <c r="K108" s="119"/>
      <c r="L108" s="165">
        <f t="shared" si="10"/>
        <v>2</v>
      </c>
      <c r="M108" s="108" t="s">
        <v>18</v>
      </c>
      <c r="N108" s="105"/>
      <c r="O108" s="90"/>
      <c r="P108" s="120"/>
      <c r="Q108" s="109">
        <f t="shared" si="16"/>
        <v>0</v>
      </c>
      <c r="R108" s="119"/>
      <c r="V108" s="37"/>
    </row>
    <row r="109" spans="1:22" s="25" customFormat="1" x14ac:dyDescent="0.3">
      <c r="A109" s="17"/>
      <c r="B109" s="17"/>
      <c r="C109" s="106">
        <v>3</v>
      </c>
      <c r="E109" s="107">
        <v>3</v>
      </c>
      <c r="F109" s="44">
        <v>3</v>
      </c>
      <c r="G109" s="45">
        <v>3</v>
      </c>
      <c r="H109" s="45">
        <v>3</v>
      </c>
      <c r="I109" s="46">
        <v>1</v>
      </c>
      <c r="J109" s="171" t="s">
        <v>85</v>
      </c>
      <c r="K109" s="108"/>
      <c r="L109" s="165">
        <f t="shared" si="10"/>
        <v>2</v>
      </c>
      <c r="M109" s="108" t="s">
        <v>18</v>
      </c>
      <c r="O109" s="90"/>
      <c r="P109" s="109"/>
      <c r="Q109" s="109">
        <f t="shared" si="16"/>
        <v>0</v>
      </c>
      <c r="R109" s="108"/>
      <c r="V109" s="37"/>
    </row>
    <row r="110" spans="1:22" s="25" customFormat="1" x14ac:dyDescent="0.3">
      <c r="A110" s="17"/>
      <c r="B110" s="17"/>
      <c r="C110" s="106">
        <v>3</v>
      </c>
      <c r="E110" s="107">
        <v>3</v>
      </c>
      <c r="F110" s="44">
        <v>3</v>
      </c>
      <c r="G110" s="45">
        <v>3</v>
      </c>
      <c r="H110" s="45">
        <v>3</v>
      </c>
      <c r="I110" s="46">
        <v>2</v>
      </c>
      <c r="J110" s="171" t="s">
        <v>98</v>
      </c>
      <c r="K110" s="108"/>
      <c r="L110" s="165">
        <f t="shared" si="10"/>
        <v>2</v>
      </c>
      <c r="M110" s="108" t="s">
        <v>1</v>
      </c>
      <c r="O110" s="90"/>
      <c r="P110" s="109"/>
      <c r="Q110" s="109">
        <f t="shared" si="16"/>
        <v>0</v>
      </c>
      <c r="R110" s="108"/>
      <c r="V110" s="37"/>
    </row>
    <row r="111" spans="1:22" s="25" customFormat="1" x14ac:dyDescent="0.3">
      <c r="A111" s="17"/>
      <c r="B111" s="17"/>
      <c r="C111" s="106">
        <v>3</v>
      </c>
      <c r="E111" s="107">
        <v>3</v>
      </c>
      <c r="F111" s="44">
        <v>3</v>
      </c>
      <c r="G111" s="45">
        <v>3</v>
      </c>
      <c r="H111" s="45">
        <v>3</v>
      </c>
      <c r="I111" s="46">
        <v>4</v>
      </c>
      <c r="J111" s="171" t="s">
        <v>80</v>
      </c>
      <c r="K111" s="108"/>
      <c r="L111" s="165">
        <f t="shared" si="10"/>
        <v>2</v>
      </c>
      <c r="M111" s="108" t="s">
        <v>58</v>
      </c>
      <c r="O111" s="90"/>
      <c r="P111" s="109"/>
      <c r="Q111" s="109">
        <f t="shared" si="16"/>
        <v>0</v>
      </c>
      <c r="R111" s="108"/>
      <c r="V111" s="37"/>
    </row>
    <row r="112" spans="1:22" s="25" customFormat="1" ht="24" x14ac:dyDescent="0.3">
      <c r="A112" s="17"/>
      <c r="B112" s="17"/>
      <c r="C112" s="106">
        <v>3</v>
      </c>
      <c r="E112" s="107">
        <v>3</v>
      </c>
      <c r="F112" s="44">
        <v>3</v>
      </c>
      <c r="G112" s="45">
        <v>3</v>
      </c>
      <c r="H112" s="45">
        <v>4</v>
      </c>
      <c r="I112" s="46"/>
      <c r="J112" s="121" t="s">
        <v>99</v>
      </c>
      <c r="K112" s="108"/>
      <c r="L112" s="165">
        <f t="shared" si="10"/>
        <v>2</v>
      </c>
      <c r="M112" s="108"/>
      <c r="O112" s="90"/>
      <c r="P112" s="109"/>
      <c r="Q112" s="109">
        <f t="shared" si="16"/>
        <v>0</v>
      </c>
      <c r="R112" s="108"/>
      <c r="V112" s="37"/>
    </row>
    <row r="113" spans="1:22" s="25" customFormat="1" ht="36" x14ac:dyDescent="0.3">
      <c r="A113" s="17"/>
      <c r="B113" s="17"/>
      <c r="C113" s="106">
        <v>3</v>
      </c>
      <c r="E113" s="107">
        <v>3</v>
      </c>
      <c r="F113" s="44">
        <v>3</v>
      </c>
      <c r="G113" s="45">
        <v>3</v>
      </c>
      <c r="H113" s="45">
        <v>4</v>
      </c>
      <c r="I113" s="46">
        <v>1</v>
      </c>
      <c r="J113" s="171" t="s">
        <v>63</v>
      </c>
      <c r="K113" s="139" t="s">
        <v>83</v>
      </c>
      <c r="L113" s="166">
        <f t="shared" si="10"/>
        <v>2</v>
      </c>
      <c r="M113" s="108" t="s">
        <v>7</v>
      </c>
      <c r="O113" s="90"/>
      <c r="P113" s="109"/>
      <c r="Q113" s="109">
        <f t="shared" ref="Q113:Q116" si="17">O113*P113</f>
        <v>0</v>
      </c>
      <c r="R113" s="139"/>
      <c r="V113" s="37"/>
    </row>
    <row r="114" spans="1:22" s="25" customFormat="1" ht="24" x14ac:dyDescent="0.3">
      <c r="A114" s="17"/>
      <c r="B114" s="17"/>
      <c r="C114" s="106">
        <v>3</v>
      </c>
      <c r="E114" s="107">
        <v>3</v>
      </c>
      <c r="F114" s="44">
        <v>3</v>
      </c>
      <c r="G114" s="45">
        <v>3</v>
      </c>
      <c r="H114" s="45">
        <v>4</v>
      </c>
      <c r="I114" s="46">
        <v>2</v>
      </c>
      <c r="J114" s="171" t="s">
        <v>90</v>
      </c>
      <c r="K114" s="139" t="s">
        <v>91</v>
      </c>
      <c r="L114" s="166">
        <f t="shared" si="10"/>
        <v>2</v>
      </c>
      <c r="M114" s="108" t="s">
        <v>58</v>
      </c>
      <c r="O114" s="90"/>
      <c r="P114" s="109"/>
      <c r="Q114" s="109">
        <f t="shared" si="17"/>
        <v>0</v>
      </c>
      <c r="R114" s="139"/>
      <c r="V114" s="37"/>
    </row>
    <row r="115" spans="1:22" s="25" customFormat="1" ht="24" x14ac:dyDescent="0.3">
      <c r="A115" s="17"/>
      <c r="B115" s="17"/>
      <c r="C115" s="106">
        <v>3</v>
      </c>
      <c r="E115" s="107">
        <v>3</v>
      </c>
      <c r="F115" s="44">
        <v>3</v>
      </c>
      <c r="G115" s="45">
        <v>3</v>
      </c>
      <c r="H115" s="45">
        <v>5</v>
      </c>
      <c r="I115" s="46"/>
      <c r="J115" s="121" t="s">
        <v>77</v>
      </c>
      <c r="K115" s="139" t="s">
        <v>76</v>
      </c>
      <c r="L115" s="166">
        <f t="shared" si="10"/>
        <v>2</v>
      </c>
      <c r="M115" s="108" t="s">
        <v>18</v>
      </c>
      <c r="O115" s="90"/>
      <c r="P115" s="109"/>
      <c r="Q115" s="109">
        <f t="shared" si="17"/>
        <v>0</v>
      </c>
      <c r="R115" s="139"/>
      <c r="V115" s="37"/>
    </row>
    <row r="116" spans="1:22" s="25" customFormat="1" x14ac:dyDescent="0.3">
      <c r="A116" s="17"/>
      <c r="B116" s="17"/>
      <c r="C116" s="106">
        <v>3</v>
      </c>
      <c r="E116" s="107">
        <v>3</v>
      </c>
      <c r="F116" s="44">
        <v>3</v>
      </c>
      <c r="G116" s="45">
        <v>2</v>
      </c>
      <c r="H116" s="45">
        <v>6</v>
      </c>
      <c r="I116" s="46"/>
      <c r="J116" s="121" t="s">
        <v>102</v>
      </c>
      <c r="K116" s="138" t="s">
        <v>103</v>
      </c>
      <c r="L116" s="165">
        <f t="shared" si="10"/>
        <v>2</v>
      </c>
      <c r="M116" s="138" t="s">
        <v>27</v>
      </c>
      <c r="O116" s="90"/>
      <c r="P116" s="109"/>
      <c r="Q116" s="109">
        <f t="shared" si="17"/>
        <v>0</v>
      </c>
      <c r="R116" s="138"/>
      <c r="V116" s="37"/>
    </row>
    <row r="117" spans="1:22" s="25" customFormat="1" x14ac:dyDescent="0.3">
      <c r="A117" s="17"/>
      <c r="B117" s="17"/>
      <c r="C117" s="70">
        <v>3</v>
      </c>
      <c r="E117" s="71">
        <v>3</v>
      </c>
      <c r="F117" s="55">
        <v>3</v>
      </c>
      <c r="G117" s="56">
        <v>4</v>
      </c>
      <c r="H117" s="56"/>
      <c r="I117" s="57"/>
      <c r="J117" s="32" t="s">
        <v>144</v>
      </c>
      <c r="K117" s="137" t="s">
        <v>146</v>
      </c>
      <c r="L117" s="164">
        <f t="shared" si="10"/>
        <v>2</v>
      </c>
      <c r="M117" s="137" t="s">
        <v>27</v>
      </c>
      <c r="O117" s="95"/>
      <c r="P117" s="72"/>
      <c r="Q117" s="94">
        <f>O117*P117</f>
        <v>0</v>
      </c>
      <c r="R117" s="137"/>
      <c r="V117" s="37"/>
    </row>
    <row r="118" spans="1:22" s="25" customFormat="1" x14ac:dyDescent="0.3">
      <c r="A118" s="17"/>
      <c r="B118" s="17"/>
      <c r="C118" s="47"/>
      <c r="E118" s="48"/>
      <c r="F118" s="48"/>
      <c r="G118" s="48"/>
      <c r="H118" s="49"/>
      <c r="I118" s="49"/>
      <c r="L118" s="154"/>
      <c r="O118" s="50"/>
      <c r="V118" s="37"/>
    </row>
    <row r="119" spans="1:22" s="25" customFormat="1" x14ac:dyDescent="0.3">
      <c r="A119" s="17"/>
      <c r="B119" s="17"/>
      <c r="C119" s="47"/>
      <c r="E119" s="48"/>
      <c r="F119" s="48"/>
      <c r="G119" s="48"/>
      <c r="H119" s="49"/>
      <c r="I119" s="49"/>
      <c r="L119" s="154"/>
      <c r="O119" s="50"/>
      <c r="P119" s="67" t="s">
        <v>9</v>
      </c>
      <c r="Q119" s="67">
        <f>SUBTOTAL(9,Q70:Q118)</f>
        <v>0</v>
      </c>
      <c r="V119" s="37"/>
    </row>
    <row r="120" spans="1:22" s="25" customFormat="1" x14ac:dyDescent="0.3">
      <c r="A120" s="17"/>
      <c r="B120" s="17"/>
      <c r="C120" s="47"/>
      <c r="E120" s="48"/>
      <c r="F120" s="48"/>
      <c r="G120" s="48"/>
      <c r="H120" s="49"/>
      <c r="I120" s="49"/>
      <c r="L120" s="154"/>
      <c r="O120" s="50"/>
      <c r="P120" s="68"/>
      <c r="Q120" s="68"/>
      <c r="V120" s="37"/>
    </row>
    <row r="121" spans="1:22" s="25" customFormat="1" x14ac:dyDescent="0.3">
      <c r="A121" s="17"/>
      <c r="B121" s="17"/>
      <c r="C121" s="47"/>
      <c r="E121" s="48"/>
      <c r="F121" s="48"/>
      <c r="G121" s="48"/>
      <c r="H121" s="49"/>
      <c r="I121" s="49"/>
      <c r="L121" s="154"/>
      <c r="O121" s="50"/>
      <c r="P121" s="98"/>
      <c r="Q121" s="98"/>
      <c r="V121" s="37"/>
    </row>
    <row r="122" spans="1:22" s="8" customFormat="1" ht="18" x14ac:dyDescent="0.3">
      <c r="A122" s="7"/>
      <c r="B122" s="7"/>
      <c r="C122" s="27" t="s">
        <v>156</v>
      </c>
      <c r="D122" s="99"/>
      <c r="E122" s="100"/>
      <c r="F122" s="101"/>
      <c r="G122" s="101"/>
      <c r="H122" s="102"/>
      <c r="I122" s="102"/>
      <c r="J122" s="103"/>
      <c r="K122" s="99"/>
      <c r="L122" s="155"/>
      <c r="M122" s="99"/>
      <c r="N122" s="99"/>
      <c r="O122" s="104"/>
      <c r="P122" s="99"/>
      <c r="Q122" s="99"/>
      <c r="R122" s="99"/>
      <c r="V122" s="35"/>
    </row>
    <row r="123" spans="1:22" s="25" customFormat="1" x14ac:dyDescent="0.3">
      <c r="A123" s="17"/>
      <c r="B123" s="17"/>
      <c r="C123" s="47"/>
      <c r="E123" s="48"/>
      <c r="F123" s="48"/>
      <c r="G123" s="48"/>
      <c r="H123" s="49"/>
      <c r="I123" s="49"/>
      <c r="L123" s="154"/>
      <c r="O123" s="50"/>
      <c r="P123" s="74"/>
      <c r="Q123" s="74"/>
      <c r="V123" s="37"/>
    </row>
    <row r="124" spans="1:22" s="25" customFormat="1" x14ac:dyDescent="0.3">
      <c r="A124" s="17"/>
      <c r="B124" s="17"/>
      <c r="C124" s="47"/>
      <c r="E124" s="48"/>
      <c r="F124" s="48"/>
      <c r="G124" s="48"/>
      <c r="H124" s="49"/>
      <c r="I124" s="49"/>
      <c r="L124" s="154"/>
      <c r="O124" s="75"/>
      <c r="P124" s="76" t="s">
        <v>4</v>
      </c>
      <c r="Q124" s="77">
        <f>SUBTOTAL(9,Q12:Q123)</f>
        <v>0</v>
      </c>
      <c r="V124" s="37"/>
    </row>
    <row r="125" spans="1:22" s="25" customFormat="1" x14ac:dyDescent="0.3">
      <c r="A125" s="17"/>
      <c r="B125" s="17"/>
      <c r="C125" s="47"/>
      <c r="E125" s="48"/>
      <c r="F125" s="48"/>
      <c r="G125" s="48"/>
      <c r="H125" s="49"/>
      <c r="I125" s="49"/>
      <c r="L125" s="154"/>
      <c r="O125" s="75"/>
      <c r="P125" s="76" t="s">
        <v>5</v>
      </c>
      <c r="Q125" s="77">
        <f>Q124*0.2</f>
        <v>0</v>
      </c>
      <c r="V125" s="37"/>
    </row>
    <row r="126" spans="1:22" s="25" customFormat="1" x14ac:dyDescent="0.3">
      <c r="A126" s="17"/>
      <c r="B126" s="17"/>
      <c r="C126" s="47"/>
      <c r="E126" s="48"/>
      <c r="F126" s="48"/>
      <c r="G126" s="48"/>
      <c r="H126" s="49"/>
      <c r="I126" s="49"/>
      <c r="L126" s="154"/>
      <c r="O126" s="75"/>
      <c r="P126" s="78" t="s">
        <v>6</v>
      </c>
      <c r="Q126" s="79">
        <f>Q124+Q125</f>
        <v>0</v>
      </c>
      <c r="V126" s="37"/>
    </row>
    <row r="127" spans="1:22" s="8" customFormat="1" x14ac:dyDescent="0.3">
      <c r="A127" s="7"/>
      <c r="B127" s="7"/>
      <c r="C127" s="13"/>
      <c r="E127" s="14"/>
      <c r="F127" s="14"/>
      <c r="G127" s="14"/>
      <c r="H127" s="16"/>
      <c r="I127" s="16"/>
      <c r="J127" s="25"/>
      <c r="K127" s="25"/>
      <c r="L127" s="154"/>
      <c r="O127" s="26"/>
      <c r="P127" s="33"/>
      <c r="Q127" s="33"/>
      <c r="R127" s="25"/>
      <c r="V127" s="35"/>
    </row>
    <row r="128" spans="1:22" s="8" customFormat="1" x14ac:dyDescent="0.3">
      <c r="A128" s="7"/>
      <c r="B128" s="7"/>
      <c r="C128" s="13"/>
      <c r="E128" s="14"/>
      <c r="F128" s="14"/>
      <c r="G128" s="14"/>
      <c r="H128" s="16"/>
      <c r="I128" s="16"/>
      <c r="J128" s="25"/>
      <c r="K128" s="25"/>
      <c r="L128" s="154"/>
      <c r="O128" s="26"/>
      <c r="P128" s="33"/>
      <c r="Q128" s="33"/>
      <c r="R128" s="25"/>
      <c r="V128" s="35"/>
    </row>
    <row r="129" spans="1:22" s="8" customFormat="1" x14ac:dyDescent="0.3">
      <c r="A129" s="7"/>
      <c r="B129" s="7"/>
      <c r="C129" s="13"/>
      <c r="E129" s="14"/>
      <c r="F129" s="15"/>
      <c r="G129" s="15"/>
      <c r="H129" s="16"/>
      <c r="I129" s="16"/>
      <c r="J129" s="25"/>
      <c r="L129" s="152"/>
      <c r="V129" s="35"/>
    </row>
    <row r="130" spans="1:22" s="8" customFormat="1" x14ac:dyDescent="0.3">
      <c r="A130" s="7"/>
      <c r="B130" s="7"/>
      <c r="C130" s="13"/>
      <c r="E130" s="14"/>
      <c r="F130" s="15"/>
      <c r="G130" s="15"/>
      <c r="H130" s="16"/>
      <c r="I130" s="16"/>
      <c r="J130" s="25"/>
      <c r="L130" s="152"/>
      <c r="V130" s="35"/>
    </row>
    <row r="131" spans="1:22" s="9" customFormat="1" ht="53.4" customHeight="1" x14ac:dyDescent="0.3">
      <c r="A131" s="10"/>
      <c r="B131" s="10"/>
      <c r="C131" s="195"/>
      <c r="D131" s="10"/>
      <c r="E131" s="196"/>
      <c r="F131" s="197"/>
      <c r="G131" s="197"/>
      <c r="J131" s="204" t="s">
        <v>17</v>
      </c>
      <c r="K131" s="205" t="s">
        <v>135</v>
      </c>
      <c r="L131" s="206" t="s">
        <v>132</v>
      </c>
      <c r="N131" s="7"/>
      <c r="O131" s="8"/>
      <c r="P131" s="8"/>
      <c r="Q131" s="8"/>
      <c r="R131" s="8"/>
      <c r="S131" s="8"/>
      <c r="V131" s="36"/>
    </row>
    <row r="132" spans="1:22" s="8" customFormat="1" ht="18" x14ac:dyDescent="0.3">
      <c r="A132" s="7"/>
      <c r="B132" s="7"/>
      <c r="C132" s="40"/>
      <c r="D132" s="40"/>
      <c r="E132" s="41"/>
      <c r="F132" s="42"/>
      <c r="G132" s="40"/>
      <c r="J132" s="207" t="s">
        <v>133</v>
      </c>
      <c r="K132" s="208">
        <v>1</v>
      </c>
      <c r="L132" s="209">
        <v>1</v>
      </c>
      <c r="V132" s="35"/>
    </row>
    <row r="133" spans="1:22" s="8" customFormat="1" ht="18" x14ac:dyDescent="0.35">
      <c r="A133" s="7"/>
      <c r="B133" s="7"/>
      <c r="D133" s="97"/>
      <c r="E133" s="41"/>
      <c r="F133" s="42"/>
      <c r="G133" s="40"/>
      <c r="J133" s="207" t="s">
        <v>134</v>
      </c>
      <c r="K133" s="208">
        <v>2</v>
      </c>
      <c r="L133" s="209">
        <v>1</v>
      </c>
      <c r="V133" s="35"/>
    </row>
    <row r="134" spans="1:22" s="8" customFormat="1" ht="18" x14ac:dyDescent="0.35">
      <c r="A134" s="7"/>
      <c r="B134" s="7"/>
      <c r="D134" s="97"/>
      <c r="E134" s="41"/>
      <c r="F134" s="42"/>
      <c r="G134" s="40"/>
      <c r="J134" s="207" t="s">
        <v>151</v>
      </c>
      <c r="K134" s="208" t="s">
        <v>136</v>
      </c>
      <c r="L134" s="209">
        <v>2</v>
      </c>
      <c r="V134" s="35"/>
    </row>
    <row r="135" spans="1:22" s="8" customFormat="1" ht="18" x14ac:dyDescent="0.35">
      <c r="A135" s="7"/>
      <c r="B135" s="7"/>
      <c r="D135" s="97"/>
      <c r="E135" s="41"/>
      <c r="F135" s="42"/>
      <c r="G135" s="40"/>
      <c r="J135" s="207" t="s">
        <v>62</v>
      </c>
      <c r="K135" s="208">
        <v>3</v>
      </c>
      <c r="L135" s="209">
        <v>2</v>
      </c>
      <c r="V135" s="35"/>
    </row>
    <row r="136" spans="1:22" s="8" customFormat="1" ht="18" x14ac:dyDescent="0.35">
      <c r="A136" s="7"/>
      <c r="B136" s="7"/>
      <c r="D136" s="97"/>
      <c r="E136" s="41"/>
      <c r="F136" s="42"/>
      <c r="G136" s="40"/>
      <c r="J136" s="207" t="s">
        <v>152</v>
      </c>
      <c r="K136" s="208" t="s">
        <v>153</v>
      </c>
      <c r="L136" s="209">
        <v>1</v>
      </c>
      <c r="V136" s="35"/>
    </row>
    <row r="137" spans="1:22" s="8" customFormat="1" ht="18" customHeight="1" x14ac:dyDescent="0.25">
      <c r="A137" s="7"/>
      <c r="B137" s="7"/>
      <c r="C137" s="40"/>
      <c r="D137" s="214"/>
      <c r="E137" s="214"/>
      <c r="F137" s="214"/>
      <c r="G137" s="214"/>
      <c r="H137" s="214"/>
      <c r="I137" s="214"/>
      <c r="J137" s="207" t="s">
        <v>101</v>
      </c>
      <c r="K137" s="208">
        <v>4</v>
      </c>
      <c r="L137" s="209">
        <v>2</v>
      </c>
      <c r="N137" s="198"/>
      <c r="V137" s="35"/>
    </row>
    <row r="138" spans="1:22" s="8" customFormat="1" ht="18" x14ac:dyDescent="0.25">
      <c r="A138" s="7"/>
      <c r="B138" s="7"/>
      <c r="C138" s="40"/>
      <c r="J138" s="207" t="s">
        <v>141</v>
      </c>
      <c r="K138" s="208">
        <v>5</v>
      </c>
      <c r="L138" s="209">
        <v>3</v>
      </c>
      <c r="N138" s="198"/>
      <c r="V138" s="35"/>
    </row>
    <row r="139" spans="1:22" s="8" customFormat="1" ht="28.8" x14ac:dyDescent="0.25">
      <c r="A139" s="7"/>
      <c r="B139" s="7"/>
      <c r="C139" s="40"/>
      <c r="J139" s="210" t="s">
        <v>140</v>
      </c>
      <c r="K139" s="208">
        <v>61</v>
      </c>
      <c r="L139" s="209">
        <v>3</v>
      </c>
      <c r="N139" s="198"/>
      <c r="V139" s="35"/>
    </row>
    <row r="140" spans="1:22" s="8" customFormat="1" ht="43.2" x14ac:dyDescent="0.25">
      <c r="A140" s="7"/>
      <c r="B140" s="7"/>
      <c r="C140" s="40"/>
      <c r="J140" s="210" t="s">
        <v>150</v>
      </c>
      <c r="K140" s="208">
        <v>62</v>
      </c>
      <c r="L140" s="209">
        <v>3</v>
      </c>
      <c r="N140" s="198"/>
      <c r="V140" s="35"/>
    </row>
    <row r="141" spans="1:22" s="8" customFormat="1" ht="43.2" x14ac:dyDescent="0.25">
      <c r="A141" s="7"/>
      <c r="B141" s="7"/>
      <c r="C141" s="40"/>
      <c r="J141" s="210" t="s">
        <v>148</v>
      </c>
      <c r="K141" s="208">
        <v>63</v>
      </c>
      <c r="L141" s="209">
        <v>2</v>
      </c>
      <c r="N141" s="198"/>
      <c r="V141" s="35"/>
    </row>
    <row r="142" spans="1:22" s="8" customFormat="1" ht="28.8" x14ac:dyDescent="0.25">
      <c r="A142" s="7"/>
      <c r="B142" s="7"/>
      <c r="C142" s="40"/>
      <c r="J142" s="210" t="s">
        <v>149</v>
      </c>
      <c r="K142" s="208">
        <v>64</v>
      </c>
      <c r="L142" s="209">
        <v>2</v>
      </c>
      <c r="N142" s="198"/>
      <c r="V142" s="35"/>
    </row>
    <row r="143" spans="1:22" s="8" customFormat="1" ht="18" x14ac:dyDescent="0.25">
      <c r="A143" s="7"/>
      <c r="B143" s="7"/>
      <c r="C143" s="40"/>
      <c r="J143" s="207" t="s">
        <v>100</v>
      </c>
      <c r="K143" s="208">
        <v>7</v>
      </c>
      <c r="L143" s="209">
        <v>2</v>
      </c>
      <c r="N143" s="198"/>
      <c r="V143" s="35"/>
    </row>
    <row r="144" spans="1:22" s="8" customFormat="1" ht="18" x14ac:dyDescent="0.25">
      <c r="A144" s="7"/>
      <c r="B144" s="7"/>
      <c r="C144" s="40"/>
      <c r="J144" s="207" t="s">
        <v>51</v>
      </c>
      <c r="K144" s="208">
        <v>8</v>
      </c>
      <c r="L144" s="209">
        <v>3</v>
      </c>
      <c r="N144" s="198"/>
      <c r="V144" s="35"/>
    </row>
    <row r="145" spans="1:22" s="8" customFormat="1" ht="18" x14ac:dyDescent="0.35">
      <c r="A145" s="7"/>
      <c r="B145" s="7"/>
      <c r="C145" s="199"/>
      <c r="E145" s="41"/>
      <c r="F145" s="42"/>
      <c r="G145" s="40"/>
      <c r="J145" s="200"/>
      <c r="K145" s="201"/>
      <c r="L145" s="202"/>
      <c r="M145" s="10"/>
      <c r="V145" s="37"/>
    </row>
    <row r="146" spans="1:22" s="8" customFormat="1" ht="18" x14ac:dyDescent="0.35">
      <c r="A146" s="7"/>
      <c r="B146" s="7"/>
      <c r="C146" s="199"/>
      <c r="E146" s="41"/>
      <c r="F146" s="42"/>
      <c r="G146" s="40"/>
      <c r="J146" s="200"/>
      <c r="K146" s="201"/>
      <c r="L146" s="202"/>
      <c r="M146" s="10"/>
      <c r="O146" s="9"/>
      <c r="P146" s="9"/>
      <c r="Q146" s="203"/>
      <c r="R146" s="201"/>
      <c r="V146" s="37"/>
    </row>
  </sheetData>
  <mergeCells count="3">
    <mergeCell ref="B7:G7"/>
    <mergeCell ref="C9:M9"/>
    <mergeCell ref="D137:I137"/>
  </mergeCells>
  <pageMargins left="0.25" right="0.25" top="0.75" bottom="0.75" header="0.3" footer="0.3"/>
  <pageSetup paperSize="8" scale="57" fitToHeight="0" orientation="portrait" r:id="rId1"/>
  <headerFooter>
    <oddFooter>Page &amp;P de &amp;N</oddFooter>
  </headerFooter>
  <rowBreaks count="1" manualBreakCount="1">
    <brk id="119" max="16383"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72c38dd-23c8-4f61-92c1-ecf4f37d29bb" xsi:nil="true"/>
    <lcf76f155ced4ddcb4097134ff3c332f xmlns="1e30ab7a-21bc-4ba2-b376-1f3a48fc9b7d">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B9E86F0FBF2FB43A9D1C7698622BB35" ma:contentTypeVersion="19" ma:contentTypeDescription="Crée un document." ma:contentTypeScope="" ma:versionID="abdbe5823cc180fb6acfbd81452e1d9f">
  <xsd:schema xmlns:xsd="http://www.w3.org/2001/XMLSchema" xmlns:xs="http://www.w3.org/2001/XMLSchema" xmlns:p="http://schemas.microsoft.com/office/2006/metadata/properties" xmlns:ns2="1e30ab7a-21bc-4ba2-b376-1f3a48fc9b7d" xmlns:ns3="c72c38dd-23c8-4f61-92c1-ecf4f37d29bb" targetNamespace="http://schemas.microsoft.com/office/2006/metadata/properties" ma:root="true" ma:fieldsID="25dde2e29a26acd498275640a0ab8162" ns2:_="" ns3:_="">
    <xsd:import namespace="1e30ab7a-21bc-4ba2-b376-1f3a48fc9b7d"/>
    <xsd:import namespace="c72c38dd-23c8-4f61-92c1-ecf4f37d29b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30ab7a-21bc-4ba2-b376-1f3a48fc9b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Location" ma:index="12" nillable="true" ma:displayName="MediaServiceLocation" ma:internalName="MediaServiceLocation"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625cb67e-f8ba-4c30-ab32-0bceb62642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72c38dd-23c8-4f61-92c1-ecf4f37d29bb"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1cb6280e-5c7b-4106-97f6-6d90e5df6f20}" ma:internalName="TaxCatchAll" ma:showField="CatchAllData" ma:web="c72c38dd-23c8-4f61-92c1-ecf4f37d2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A9DC195-9849-44A9-8119-0400E2979A7F}">
  <ds:schemaRefs>
    <ds:schemaRef ds:uri="http://schemas.microsoft.com/office/2006/documentManagement/types"/>
    <ds:schemaRef ds:uri="http://purl.org/dc/terms/"/>
    <ds:schemaRef ds:uri="c72c38dd-23c8-4f61-92c1-ecf4f37d29bb"/>
    <ds:schemaRef ds:uri="http://purl.org/dc/elements/1.1/"/>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1e30ab7a-21bc-4ba2-b376-1f3a48fc9b7d"/>
    <ds:schemaRef ds:uri="http://purl.org/dc/dcmitype/"/>
  </ds:schemaRefs>
</ds:datastoreItem>
</file>

<file path=customXml/itemProps2.xml><?xml version="1.0" encoding="utf-8"?>
<ds:datastoreItem xmlns:ds="http://schemas.openxmlformats.org/officeDocument/2006/customXml" ds:itemID="{BFD3479F-8499-4B29-828C-27581276F5F3}">
  <ds:schemaRefs>
    <ds:schemaRef ds:uri="http://schemas.microsoft.com/sharepoint/v3/contenttype/forms"/>
  </ds:schemaRefs>
</ds:datastoreItem>
</file>

<file path=customXml/itemProps3.xml><?xml version="1.0" encoding="utf-8"?>
<ds:datastoreItem xmlns:ds="http://schemas.openxmlformats.org/officeDocument/2006/customXml" ds:itemID="{D8E15C09-F85E-432C-93C3-8E12064B1C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30ab7a-21bc-4ba2-b376-1f3a48fc9b7d"/>
    <ds:schemaRef ds:uri="c72c38dd-23c8-4f61-92c1-ecf4f37d29b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 LOT3 CM</vt:lpstr>
      <vt:lpstr>'DPGF LOT3 CM'!Impression_des_titres</vt:lpstr>
      <vt:lpstr>'DPGF LOT3 CM'!Zone_d_impression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 Chevallier</dc:creator>
  <cp:lastModifiedBy>Anne Chevallier</cp:lastModifiedBy>
  <cp:lastPrinted>2025-04-30T10:35:17Z</cp:lastPrinted>
  <dcterms:created xsi:type="dcterms:W3CDTF">2020-08-05T15:46:46Z</dcterms:created>
  <dcterms:modified xsi:type="dcterms:W3CDTF">2025-04-30T11:20:16Z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0x010100EB9E86F0FBF2FB43A9D1C7698622BB35</vt:lpwstr>
  </property>
  <property fmtid="{D5CDD505-2E9C-101B-9397-08002B2CF9AE}" pid="3" name="MediaServiceImageTags">
    <vt:lpwstr/>
  </property>
</Properties>
</file>